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Leslie Coste\Presupuestos\2021\"/>
    </mc:Choice>
  </mc:AlternateContent>
  <xr:revisionPtr revIDLastSave="0" documentId="13_ncr:1_{8B636471-086A-4BC4-8A3E-C5BB1F5C1C03}" xr6:coauthVersionLast="47" xr6:coauthVersionMax="47" xr10:uidLastSave="{00000000-0000-0000-0000-000000000000}"/>
  <bookViews>
    <workbookView xWindow="-120" yWindow="-120" windowWidth="29040" windowHeight="15840" xr2:uid="{4D82CBED-DB45-4476-8DD6-0C3C25591E6F}"/>
  </bookViews>
  <sheets>
    <sheet name="PRESUPUESTO" sheetId="1" r:id="rId1"/>
  </sheets>
  <externalReferences>
    <externalReference r:id="rId2"/>
  </externalReferences>
  <definedNames>
    <definedName name="_xlnm.Print_Area" localSheetId="0">PRESUPUESTO!$A$1:$P$46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 l="1"/>
  <c r="M47" i="1"/>
  <c r="L47" i="1"/>
  <c r="K47" i="1"/>
  <c r="J47" i="1"/>
  <c r="I47" i="1"/>
  <c r="H47" i="1"/>
  <c r="G47" i="1"/>
  <c r="F47" i="1"/>
  <c r="E47" i="1"/>
  <c r="D47" i="1"/>
  <c r="C47" i="1"/>
  <c r="P44" i="1"/>
  <c r="P43" i="1" s="1"/>
  <c r="O44" i="1"/>
  <c r="O43" i="1" s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P41" i="1"/>
  <c r="P38" i="1" s="1"/>
  <c r="P40" i="1"/>
  <c r="N40" i="1"/>
  <c r="M40" i="1"/>
  <c r="L40" i="1"/>
  <c r="K40" i="1"/>
  <c r="K38" i="1" s="1"/>
  <c r="J40" i="1"/>
  <c r="J38" i="1" s="1"/>
  <c r="I40" i="1"/>
  <c r="H40" i="1"/>
  <c r="G40" i="1"/>
  <c r="F40" i="1"/>
  <c r="F38" i="1" s="1"/>
  <c r="E40" i="1"/>
  <c r="E38" i="1" s="1"/>
  <c r="D40" i="1"/>
  <c r="C40" i="1"/>
  <c r="P39" i="1"/>
  <c r="N39" i="1"/>
  <c r="M39" i="1"/>
  <c r="M38" i="1" s="1"/>
  <c r="L39" i="1"/>
  <c r="L38" i="1" s="1"/>
  <c r="K39" i="1"/>
  <c r="J39" i="1"/>
  <c r="I39" i="1"/>
  <c r="H39" i="1"/>
  <c r="H38" i="1" s="1"/>
  <c r="G39" i="1"/>
  <c r="G38" i="1" s="1"/>
  <c r="F39" i="1"/>
  <c r="E39" i="1"/>
  <c r="D39" i="1"/>
  <c r="C39" i="1"/>
  <c r="N38" i="1"/>
  <c r="I38" i="1"/>
  <c r="I45" i="1" s="1"/>
  <c r="I43" i="1" s="1"/>
  <c r="D38" i="1"/>
  <c r="C38" i="1"/>
  <c r="P37" i="1"/>
  <c r="P35" i="1" s="1"/>
  <c r="N37" i="1"/>
  <c r="M37" i="1"/>
  <c r="L37" i="1"/>
  <c r="L35" i="1" s="1"/>
  <c r="K37" i="1"/>
  <c r="K35" i="1" s="1"/>
  <c r="J37" i="1"/>
  <c r="I37" i="1"/>
  <c r="H37" i="1"/>
  <c r="G37" i="1"/>
  <c r="F37" i="1"/>
  <c r="E37" i="1"/>
  <c r="E35" i="1" s="1"/>
  <c r="D37" i="1"/>
  <c r="D35" i="1" s="1"/>
  <c r="C37" i="1"/>
  <c r="P36" i="1"/>
  <c r="N36" i="1"/>
  <c r="N35" i="1" s="1"/>
  <c r="M36" i="1"/>
  <c r="M35" i="1" s="1"/>
  <c r="L36" i="1"/>
  <c r="K36" i="1"/>
  <c r="J36" i="1"/>
  <c r="I36" i="1"/>
  <c r="H36" i="1"/>
  <c r="G36" i="1"/>
  <c r="G35" i="1" s="1"/>
  <c r="F36" i="1"/>
  <c r="F35" i="1" s="1"/>
  <c r="E36" i="1"/>
  <c r="D36" i="1"/>
  <c r="C36" i="1"/>
  <c r="J35" i="1"/>
  <c r="I35" i="1"/>
  <c r="H35" i="1"/>
  <c r="C35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P33" i="1"/>
  <c r="N33" i="1"/>
  <c r="M33" i="1"/>
  <c r="L33" i="1"/>
  <c r="K33" i="1"/>
  <c r="J33" i="1"/>
  <c r="I33" i="1"/>
  <c r="H33" i="1"/>
  <c r="G33" i="1"/>
  <c r="F33" i="1"/>
  <c r="E33" i="1"/>
  <c r="D33" i="1"/>
  <c r="C33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P30" i="1"/>
  <c r="N30" i="1"/>
  <c r="M30" i="1"/>
  <c r="L30" i="1"/>
  <c r="K30" i="1"/>
  <c r="J30" i="1"/>
  <c r="I30" i="1"/>
  <c r="H30" i="1"/>
  <c r="G30" i="1"/>
  <c r="F30" i="1"/>
  <c r="E30" i="1"/>
  <c r="D30" i="1"/>
  <c r="C30" i="1"/>
  <c r="P29" i="1"/>
  <c r="P26" i="1" s="1"/>
  <c r="N29" i="1"/>
  <c r="M29" i="1"/>
  <c r="L29" i="1"/>
  <c r="K29" i="1"/>
  <c r="J29" i="1"/>
  <c r="I29" i="1"/>
  <c r="H29" i="1"/>
  <c r="G29" i="1"/>
  <c r="F29" i="1"/>
  <c r="E29" i="1"/>
  <c r="D29" i="1"/>
  <c r="D26" i="1" s="1"/>
  <c r="C29" i="1"/>
  <c r="P28" i="1"/>
  <c r="N28" i="1"/>
  <c r="M28" i="1"/>
  <c r="L28" i="1"/>
  <c r="K28" i="1"/>
  <c r="K26" i="1" s="1"/>
  <c r="J28" i="1"/>
  <c r="J26" i="1" s="1"/>
  <c r="I28" i="1"/>
  <c r="H28" i="1"/>
  <c r="G28" i="1"/>
  <c r="F28" i="1"/>
  <c r="F26" i="1" s="1"/>
  <c r="E28" i="1"/>
  <c r="E26" i="1" s="1"/>
  <c r="D28" i="1"/>
  <c r="C28" i="1"/>
  <c r="P27" i="1"/>
  <c r="N27" i="1"/>
  <c r="M27" i="1"/>
  <c r="M26" i="1" s="1"/>
  <c r="L27" i="1"/>
  <c r="L26" i="1" s="1"/>
  <c r="K27" i="1"/>
  <c r="J27" i="1"/>
  <c r="I27" i="1"/>
  <c r="H27" i="1"/>
  <c r="H26" i="1" s="1"/>
  <c r="G27" i="1"/>
  <c r="G26" i="1" s="1"/>
  <c r="F27" i="1"/>
  <c r="E27" i="1"/>
  <c r="D27" i="1"/>
  <c r="C27" i="1"/>
  <c r="N26" i="1"/>
  <c r="I26" i="1"/>
  <c r="C26" i="1"/>
  <c r="P25" i="1"/>
  <c r="P16" i="1" s="1"/>
  <c r="N25" i="1"/>
  <c r="M25" i="1"/>
  <c r="L25" i="1"/>
  <c r="K25" i="1"/>
  <c r="J25" i="1"/>
  <c r="I25" i="1"/>
  <c r="H25" i="1"/>
  <c r="G25" i="1"/>
  <c r="F25" i="1"/>
  <c r="E25" i="1"/>
  <c r="D25" i="1"/>
  <c r="D16" i="1" s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N19" i="1"/>
  <c r="M19" i="1"/>
  <c r="L19" i="1"/>
  <c r="K19" i="1"/>
  <c r="K16" i="1" s="1"/>
  <c r="J19" i="1"/>
  <c r="J16" i="1" s="1"/>
  <c r="I19" i="1"/>
  <c r="H19" i="1"/>
  <c r="G19" i="1"/>
  <c r="F19" i="1"/>
  <c r="E19" i="1"/>
  <c r="D19" i="1"/>
  <c r="C19" i="1"/>
  <c r="P18" i="1"/>
  <c r="N18" i="1"/>
  <c r="M18" i="1"/>
  <c r="M16" i="1" s="1"/>
  <c r="L18" i="1"/>
  <c r="L16" i="1" s="1"/>
  <c r="K18" i="1"/>
  <c r="J18" i="1"/>
  <c r="I18" i="1"/>
  <c r="H18" i="1"/>
  <c r="G18" i="1"/>
  <c r="F18" i="1"/>
  <c r="F16" i="1" s="1"/>
  <c r="E18" i="1"/>
  <c r="E16" i="1" s="1"/>
  <c r="D18" i="1"/>
  <c r="C18" i="1"/>
  <c r="P17" i="1"/>
  <c r="N17" i="1"/>
  <c r="N16" i="1" s="1"/>
  <c r="M17" i="1"/>
  <c r="L17" i="1"/>
  <c r="K17" i="1"/>
  <c r="J17" i="1"/>
  <c r="I17" i="1"/>
  <c r="H17" i="1"/>
  <c r="H16" i="1" s="1"/>
  <c r="G17" i="1"/>
  <c r="G16" i="1" s="1"/>
  <c r="F17" i="1"/>
  <c r="E17" i="1"/>
  <c r="D17" i="1"/>
  <c r="C17" i="1"/>
  <c r="I16" i="1"/>
  <c r="P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N13" i="1"/>
  <c r="M13" i="1"/>
  <c r="L13" i="1"/>
  <c r="K13" i="1"/>
  <c r="K10" i="1" s="1"/>
  <c r="J13" i="1"/>
  <c r="J10" i="1" s="1"/>
  <c r="I13" i="1"/>
  <c r="H13" i="1"/>
  <c r="G13" i="1"/>
  <c r="F13" i="1"/>
  <c r="E13" i="1"/>
  <c r="D13" i="1"/>
  <c r="C13" i="1"/>
  <c r="P12" i="1"/>
  <c r="N12" i="1"/>
  <c r="M12" i="1"/>
  <c r="M10" i="1" s="1"/>
  <c r="L12" i="1"/>
  <c r="L10" i="1" s="1"/>
  <c r="K12" i="1"/>
  <c r="J12" i="1"/>
  <c r="I12" i="1"/>
  <c r="H12" i="1"/>
  <c r="G12" i="1"/>
  <c r="F12" i="1"/>
  <c r="F10" i="1" s="1"/>
  <c r="E12" i="1"/>
  <c r="E10" i="1" s="1"/>
  <c r="D12" i="1"/>
  <c r="C12" i="1"/>
  <c r="P11" i="1"/>
  <c r="N11" i="1"/>
  <c r="N10" i="1" s="1"/>
  <c r="M11" i="1"/>
  <c r="L11" i="1"/>
  <c r="K11" i="1"/>
  <c r="J11" i="1"/>
  <c r="I11" i="1"/>
  <c r="H11" i="1"/>
  <c r="H10" i="1" s="1"/>
  <c r="G11" i="1"/>
  <c r="G10" i="1" s="1"/>
  <c r="F11" i="1"/>
  <c r="E11" i="1"/>
  <c r="D11" i="1"/>
  <c r="C11" i="1"/>
  <c r="P10" i="1"/>
  <c r="P45" i="1" s="1"/>
  <c r="P9" i="1" s="1"/>
  <c r="I10" i="1"/>
  <c r="D10" i="1"/>
  <c r="H45" i="1" l="1"/>
  <c r="H43" i="1" s="1"/>
  <c r="J45" i="1"/>
  <c r="J43" i="1" s="1"/>
  <c r="D45" i="1"/>
  <c r="D43" i="1" s="1"/>
  <c r="L45" i="1"/>
  <c r="L43" i="1" s="1"/>
  <c r="K45" i="1"/>
  <c r="K43" i="1" s="1"/>
  <c r="M45" i="1"/>
  <c r="M43" i="1" s="1"/>
  <c r="N45" i="1"/>
  <c r="N43" i="1" s="1"/>
  <c r="O35" i="1"/>
  <c r="O26" i="1"/>
  <c r="E45" i="1"/>
  <c r="E43" i="1" s="1"/>
  <c r="G45" i="1"/>
  <c r="G43" i="1" s="1"/>
  <c r="F45" i="1"/>
  <c r="F43" i="1" s="1"/>
  <c r="C10" i="1"/>
  <c r="O10" i="1" s="1"/>
  <c r="C16" i="1"/>
  <c r="O16" i="1" s="1"/>
  <c r="O38" i="1"/>
  <c r="O45" i="1" l="1"/>
  <c r="O9" i="1" s="1"/>
  <c r="C45" i="1"/>
  <c r="C43" i="1" s="1"/>
</calcChain>
</file>

<file path=xl/sharedStrings.xml><?xml version="1.0" encoding="utf-8"?>
<sst xmlns="http://schemas.openxmlformats.org/spreadsheetml/2006/main" count="86" uniqueCount="86">
  <si>
    <t>Unidad de Análisis Financiero (UAF)</t>
  </si>
  <si>
    <t>AÑO 2021</t>
  </si>
  <si>
    <t>Presupuesto de Gastos y Aplicaciones Financieras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</si>
  <si>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</si>
  <si>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</si>
  <si>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</si>
  <si>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</si>
  <si>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</si>
  <si>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</si>
  <si>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</si>
  <si>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</si>
  <si>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</si>
  <si>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</si>
  <si>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</si>
  <si>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</si>
  <si>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</si>
  <si>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</si>
  <si>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Aprobado</t>
  </si>
  <si>
    <t>Presupuesto Modificado</t>
  </si>
  <si>
    <t xml:space="preserve">2 - </t>
  </si>
  <si>
    <t>GASTOS</t>
  </si>
  <si>
    <t>REMUNERACIONES Y CONTTRIBUCIONES</t>
  </si>
  <si>
    <t>2.1.1</t>
  </si>
  <si>
    <t xml:space="preserve">Remuneraciones  </t>
  </si>
  <si>
    <t>2.1.2</t>
  </si>
  <si>
    <t>Sobresueldos</t>
  </si>
  <si>
    <t>2.1.3</t>
  </si>
  <si>
    <t>Gastos de representación</t>
  </si>
  <si>
    <t>2.1.4</t>
  </si>
  <si>
    <t>Gratifiacacion y pasantias</t>
  </si>
  <si>
    <t>2.1.5</t>
  </si>
  <si>
    <t>Contribuciones a la seguridad social</t>
  </si>
  <si>
    <t>CONTRATACIONES DE SERVICIOS</t>
  </si>
  <si>
    <t>2.2.1</t>
  </si>
  <si>
    <t>Servicios básicos</t>
  </si>
  <si>
    <t>2.2.2</t>
  </si>
  <si>
    <t>Publicidad,Impresión y Encuadernacion</t>
  </si>
  <si>
    <t>2.2.3</t>
  </si>
  <si>
    <t>Viaticos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</si>
  <si>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</si>
  <si>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</si>
  <si>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</si>
  <si>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</si>
  <si>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</si>
  <si>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</si>
  <si>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</si>
  <si>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 xml:space="preserve">Servicios de conservacion, Reparaciones menores e instalaciones temporales </t>
  </si>
  <si>
    <t>2.2.8</t>
  </si>
  <si>
    <t>Otros servicios no incluidos en Conceptos Anteriores</t>
  </si>
  <si>
    <t>2.2.9</t>
  </si>
  <si>
    <t>Otras Contrataciones de servicios</t>
  </si>
  <si>
    <t>MATERIALES  Y SUMINISTROS</t>
  </si>
  <si>
    <t>2.3.1</t>
  </si>
  <si>
    <t>Alimentos y Productos Agroforestales</t>
  </si>
  <si>
    <t>2.3.2</t>
  </si>
  <si>
    <t>Textiles y Vestuarios</t>
  </si>
  <si>
    <t>2.3.3</t>
  </si>
  <si>
    <t>Productos de papel, Carton e Impresos</t>
  </si>
  <si>
    <t>2.3.4</t>
  </si>
  <si>
    <t>Productos Farmaceuticos</t>
  </si>
  <si>
    <t>2.3.5</t>
  </si>
  <si>
    <t>Productos de Cuero, Caucho y Plastico</t>
  </si>
  <si>
    <t>2.3.6</t>
  </si>
  <si>
    <t>Productos de Minerales,Metalicos y no metalicos</t>
  </si>
  <si>
    <t>2.3.7</t>
  </si>
  <si>
    <t>Combustibles, Lubricantes, Productos Quimicos y Conexos</t>
  </si>
  <si>
    <t>2.3.9</t>
  </si>
  <si>
    <t>Producto utiles varios</t>
  </si>
  <si>
    <t>TRANSFERENCIA CORRIENTES</t>
  </si>
  <si>
    <t>2.4.1</t>
  </si>
  <si>
    <t>Transferencias Corrientes al Sector Privado</t>
  </si>
  <si>
    <t>2.4.7</t>
  </si>
  <si>
    <t>Transferencias Corriente al SectoR Externo</t>
  </si>
  <si>
    <t>BIENES MUEBLES , INMUEBLES E INTANGIBLES</t>
  </si>
  <si>
    <t>2.6.1</t>
  </si>
  <si>
    <t>Mobiliario y Equipo</t>
  </si>
  <si>
    <t>2.6.5</t>
  </si>
  <si>
    <t>Maquinaria, otros equipos y Herramientas</t>
  </si>
  <si>
    <t>2.6.6</t>
  </si>
  <si>
    <t>Equipos de Defensa y Seguridad</t>
  </si>
  <si>
    <t>2.6.8</t>
  </si>
  <si>
    <t>Bienes Intangibles</t>
  </si>
  <si>
    <t>Obras</t>
  </si>
  <si>
    <t>2.7.1</t>
  </si>
  <si>
    <t>TOTAL</t>
  </si>
  <si>
    <t>Fuente: 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</si>
</sst>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43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0" fillId="0" borderId="2" xfId="0" applyBorder="1"/>
    <xf numFmtId="43" fontId="0" fillId="0" borderId="0" xfId="0" applyNumberFormat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232838</xdr:colOff>
      <xdr:row>2</xdr:row>
      <xdr:rowOff>23470</xdr:rowOff>
    </xdr:from>
    <xdr:to>
      <xdr:col>1</xdr:col>
      <xdr:colOff>1085851</xdr:colOff>
      <xdr:row>4</xdr:row>
      <xdr:rowOff>37006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40B45D-D044-467D-8139-FF30558A5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8" y="404470"/>
          <a:ext cx="1529288" cy="470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>
        <row r="9">
          <cell r="E9">
            <v>3950150</v>
          </cell>
          <cell r="F9">
            <v>3950150</v>
          </cell>
          <cell r="G9">
            <v>3950150</v>
          </cell>
          <cell r="H9">
            <v>3950150</v>
          </cell>
          <cell r="I9">
            <v>3950150</v>
          </cell>
          <cell r="J9">
            <v>3950150</v>
          </cell>
          <cell r="K9">
            <v>3950150</v>
          </cell>
          <cell r="L9">
            <v>3950150</v>
          </cell>
          <cell r="M9">
            <v>3950150</v>
          </cell>
          <cell r="N9">
            <v>3950150</v>
          </cell>
          <cell r="O9">
            <v>3950150</v>
          </cell>
          <cell r="P9">
            <v>3950150</v>
          </cell>
          <cell r="U9">
            <v>40756516.630000003</v>
          </cell>
        </row>
        <row r="13">
          <cell r="E13">
            <v>300000</v>
          </cell>
          <cell r="F13">
            <v>300000</v>
          </cell>
          <cell r="G13">
            <v>300000</v>
          </cell>
          <cell r="H13">
            <v>300000</v>
          </cell>
          <cell r="I13">
            <v>300000</v>
          </cell>
          <cell r="J13">
            <v>300000</v>
          </cell>
          <cell r="K13">
            <v>300000</v>
          </cell>
          <cell r="L13">
            <v>300000</v>
          </cell>
          <cell r="M13">
            <v>300000</v>
          </cell>
          <cell r="N13">
            <v>300000</v>
          </cell>
          <cell r="O13">
            <v>300000</v>
          </cell>
          <cell r="P13">
            <v>300000</v>
          </cell>
          <cell r="U13">
            <v>2280000</v>
          </cell>
        </row>
        <row r="17">
          <cell r="E17">
            <v>1645500</v>
          </cell>
          <cell r="F17">
            <v>349000</v>
          </cell>
          <cell r="G17">
            <v>1645500</v>
          </cell>
          <cell r="H17">
            <v>1645500</v>
          </cell>
          <cell r="I17">
            <v>1645500</v>
          </cell>
          <cell r="J17">
            <v>1645500</v>
          </cell>
          <cell r="K17">
            <v>1645500</v>
          </cell>
          <cell r="L17">
            <v>1645500</v>
          </cell>
          <cell r="M17">
            <v>1645500</v>
          </cell>
          <cell r="N17">
            <v>1645500</v>
          </cell>
          <cell r="O17">
            <v>1645500</v>
          </cell>
          <cell r="P17">
            <v>1645500</v>
          </cell>
          <cell r="U17">
            <v>0</v>
          </cell>
        </row>
        <row r="21">
          <cell r="U21">
            <v>55000</v>
          </cell>
        </row>
        <row r="25">
          <cell r="U25">
            <v>26651967.18</v>
          </cell>
        </row>
        <row r="29">
          <cell r="U29">
            <v>3540000</v>
          </cell>
        </row>
        <row r="31">
          <cell r="U31">
            <v>920000</v>
          </cell>
        </row>
        <row r="33">
          <cell r="E33">
            <v>595000</v>
          </cell>
          <cell r="F33">
            <v>595000</v>
          </cell>
          <cell r="G33">
            <v>595000</v>
          </cell>
          <cell r="H33">
            <v>595000</v>
          </cell>
          <cell r="I33">
            <v>595000</v>
          </cell>
          <cell r="J33">
            <v>595000</v>
          </cell>
          <cell r="K33">
            <v>595000</v>
          </cell>
          <cell r="L33">
            <v>595000</v>
          </cell>
          <cell r="M33">
            <v>595000</v>
          </cell>
          <cell r="N33">
            <v>595000</v>
          </cell>
          <cell r="O33">
            <v>595000</v>
          </cell>
          <cell r="P33">
            <v>595000</v>
          </cell>
          <cell r="U33">
            <v>8089000</v>
          </cell>
        </row>
        <row r="35">
          <cell r="E35">
            <v>16500</v>
          </cell>
          <cell r="F35">
            <v>16500</v>
          </cell>
          <cell r="G35">
            <v>16500</v>
          </cell>
          <cell r="H35">
            <v>16500</v>
          </cell>
          <cell r="U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6186000</v>
          </cell>
          <cell r="P37">
            <v>0</v>
          </cell>
          <cell r="U37">
            <v>6864400</v>
          </cell>
        </row>
        <row r="41">
          <cell r="U41">
            <v>669750</v>
          </cell>
        </row>
        <row r="42">
          <cell r="E42">
            <v>0</v>
          </cell>
          <cell r="F42">
            <v>0</v>
          </cell>
          <cell r="G42">
            <v>1500000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U42">
            <v>3609125.52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6186000</v>
          </cell>
          <cell r="P43">
            <v>0</v>
          </cell>
          <cell r="U43">
            <v>4246000</v>
          </cell>
        </row>
        <row r="44">
          <cell r="U44">
            <v>1061000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6186000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U45">
            <v>3638446.03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6186000</v>
          </cell>
          <cell r="P49">
            <v>0</v>
          </cell>
          <cell r="U49">
            <v>0</v>
          </cell>
        </row>
        <row r="53">
          <cell r="E53">
            <v>40500</v>
          </cell>
          <cell r="F53">
            <v>40500</v>
          </cell>
          <cell r="G53">
            <v>40500</v>
          </cell>
          <cell r="H53">
            <v>40500</v>
          </cell>
          <cell r="I53">
            <v>40500</v>
          </cell>
          <cell r="J53">
            <v>40500</v>
          </cell>
          <cell r="K53">
            <v>40500</v>
          </cell>
          <cell r="L53">
            <v>40500</v>
          </cell>
          <cell r="M53">
            <v>40500</v>
          </cell>
          <cell r="N53">
            <v>40500</v>
          </cell>
          <cell r="O53">
            <v>40500</v>
          </cell>
          <cell r="P53">
            <v>40500</v>
          </cell>
          <cell r="U53">
            <v>486000</v>
          </cell>
        </row>
        <row r="54">
          <cell r="E54">
            <v>10000</v>
          </cell>
          <cell r="F54">
            <v>10000</v>
          </cell>
          <cell r="G54">
            <v>10000</v>
          </cell>
          <cell r="U54">
            <v>30000</v>
          </cell>
        </row>
        <row r="55">
          <cell r="E55">
            <v>415967.66666666669</v>
          </cell>
          <cell r="F55">
            <v>415967.66666666669</v>
          </cell>
          <cell r="G55">
            <v>415967.66666666669</v>
          </cell>
          <cell r="H55">
            <v>415967.66666666669</v>
          </cell>
          <cell r="I55">
            <v>415967.66666666669</v>
          </cell>
          <cell r="J55">
            <v>415967.66666666669</v>
          </cell>
          <cell r="K55">
            <v>415967.66666666669</v>
          </cell>
          <cell r="L55">
            <v>415967.66666666669</v>
          </cell>
          <cell r="M55">
            <v>415967.66666666669</v>
          </cell>
          <cell r="N55">
            <v>415967.66666666669</v>
          </cell>
          <cell r="O55">
            <v>415967.66666666669</v>
          </cell>
          <cell r="P55">
            <v>415967.66666666669</v>
          </cell>
          <cell r="U55">
            <v>7202840.0899999999</v>
          </cell>
        </row>
        <row r="59">
          <cell r="E59">
            <v>411725.41666666669</v>
          </cell>
          <cell r="F59">
            <v>411725.41666666669</v>
          </cell>
          <cell r="G59">
            <v>411725.41666666669</v>
          </cell>
          <cell r="H59">
            <v>411725.41666666669</v>
          </cell>
          <cell r="I59">
            <v>411725.41666666669</v>
          </cell>
          <cell r="J59">
            <v>411725.41666666669</v>
          </cell>
          <cell r="K59">
            <v>411725.41666666669</v>
          </cell>
          <cell r="L59">
            <v>411725.41666666669</v>
          </cell>
          <cell r="M59">
            <v>411725.41666666669</v>
          </cell>
          <cell r="N59">
            <v>411725.41666666669</v>
          </cell>
          <cell r="O59">
            <v>411725.41666666669</v>
          </cell>
          <cell r="P59">
            <v>411725.41666666669</v>
          </cell>
          <cell r="U59">
            <v>7151670.0999999996</v>
          </cell>
        </row>
        <row r="63">
          <cell r="E63">
            <v>57973.499999999993</v>
          </cell>
          <cell r="F63">
            <v>57973.499999999993</v>
          </cell>
          <cell r="G63">
            <v>57973.499999999993</v>
          </cell>
          <cell r="H63">
            <v>57973.499999999993</v>
          </cell>
          <cell r="I63">
            <v>57973.499999999993</v>
          </cell>
          <cell r="J63">
            <v>57973.499999999993</v>
          </cell>
          <cell r="K63">
            <v>57973.499999999993</v>
          </cell>
          <cell r="L63">
            <v>57973.499999999993</v>
          </cell>
          <cell r="M63">
            <v>57973.499999999993</v>
          </cell>
          <cell r="N63">
            <v>57973.499999999993</v>
          </cell>
          <cell r="O63">
            <v>57973.499999999993</v>
          </cell>
          <cell r="P63">
            <v>57973.499999999993</v>
          </cell>
          <cell r="U63">
            <v>1228338.5499999998</v>
          </cell>
        </row>
        <row r="67">
          <cell r="E67">
            <v>2850</v>
          </cell>
          <cell r="F67">
            <v>2850</v>
          </cell>
          <cell r="G67">
            <v>2850</v>
          </cell>
          <cell r="H67">
            <v>2850</v>
          </cell>
          <cell r="I67">
            <v>2850</v>
          </cell>
          <cell r="J67">
            <v>2850</v>
          </cell>
          <cell r="K67">
            <v>2850</v>
          </cell>
          <cell r="L67">
            <v>2850</v>
          </cell>
          <cell r="M67">
            <v>2850</v>
          </cell>
          <cell r="N67">
            <v>2850</v>
          </cell>
          <cell r="O67">
            <v>2850</v>
          </cell>
          <cell r="P67">
            <v>2850</v>
          </cell>
          <cell r="U67">
            <v>34200</v>
          </cell>
        </row>
        <row r="68">
          <cell r="E68">
            <v>90000</v>
          </cell>
          <cell r="F68">
            <v>90000</v>
          </cell>
          <cell r="G68">
            <v>90000</v>
          </cell>
          <cell r="H68">
            <v>90000</v>
          </cell>
          <cell r="I68">
            <v>90000</v>
          </cell>
          <cell r="J68">
            <v>90000</v>
          </cell>
          <cell r="K68">
            <v>90000</v>
          </cell>
          <cell r="L68">
            <v>90000</v>
          </cell>
          <cell r="M68">
            <v>90000</v>
          </cell>
          <cell r="N68">
            <v>90000</v>
          </cell>
          <cell r="O68">
            <v>90000</v>
          </cell>
          <cell r="P68">
            <v>90000</v>
          </cell>
          <cell r="U68">
            <v>1080000</v>
          </cell>
        </row>
        <row r="69">
          <cell r="E69">
            <v>260000</v>
          </cell>
          <cell r="F69">
            <v>260000</v>
          </cell>
          <cell r="G69">
            <v>260000</v>
          </cell>
          <cell r="H69">
            <v>260000</v>
          </cell>
          <cell r="I69">
            <v>260000</v>
          </cell>
          <cell r="J69">
            <v>260000</v>
          </cell>
          <cell r="K69">
            <v>260000</v>
          </cell>
          <cell r="L69">
            <v>260000</v>
          </cell>
          <cell r="M69">
            <v>260000</v>
          </cell>
          <cell r="N69">
            <v>260000</v>
          </cell>
          <cell r="O69">
            <v>260000</v>
          </cell>
          <cell r="P69">
            <v>260000</v>
          </cell>
          <cell r="U69">
            <v>3120000</v>
          </cell>
        </row>
        <row r="70">
          <cell r="E70">
            <v>240000</v>
          </cell>
          <cell r="F70">
            <v>240000</v>
          </cell>
          <cell r="G70">
            <v>240000</v>
          </cell>
          <cell r="H70">
            <v>240000</v>
          </cell>
          <cell r="I70">
            <v>240000</v>
          </cell>
          <cell r="J70">
            <v>240000</v>
          </cell>
          <cell r="K70">
            <v>240000</v>
          </cell>
          <cell r="L70">
            <v>240000</v>
          </cell>
          <cell r="M70">
            <v>240000</v>
          </cell>
          <cell r="N70">
            <v>240000</v>
          </cell>
          <cell r="O70">
            <v>240000</v>
          </cell>
          <cell r="P70">
            <v>240000</v>
          </cell>
          <cell r="U70">
            <v>2880000</v>
          </cell>
        </row>
        <row r="71">
          <cell r="E71">
            <v>2850</v>
          </cell>
          <cell r="F71">
            <v>2850</v>
          </cell>
          <cell r="G71">
            <v>2850</v>
          </cell>
          <cell r="H71">
            <v>2850</v>
          </cell>
          <cell r="I71">
            <v>2850</v>
          </cell>
          <cell r="J71">
            <v>2850</v>
          </cell>
          <cell r="K71">
            <v>2850</v>
          </cell>
          <cell r="L71">
            <v>2850</v>
          </cell>
          <cell r="M71">
            <v>2850</v>
          </cell>
          <cell r="N71">
            <v>2850</v>
          </cell>
          <cell r="O71">
            <v>2850</v>
          </cell>
          <cell r="P71">
            <v>2850</v>
          </cell>
          <cell r="U71">
            <v>34200</v>
          </cell>
        </row>
        <row r="72">
          <cell r="E72">
            <v>2350</v>
          </cell>
          <cell r="F72">
            <v>2350</v>
          </cell>
          <cell r="G72">
            <v>2350</v>
          </cell>
          <cell r="H72">
            <v>2350</v>
          </cell>
          <cell r="I72">
            <v>2350</v>
          </cell>
          <cell r="J72">
            <v>2350</v>
          </cell>
          <cell r="K72">
            <v>2350</v>
          </cell>
          <cell r="L72">
            <v>2350</v>
          </cell>
          <cell r="M72">
            <v>2350</v>
          </cell>
          <cell r="N72">
            <v>2350</v>
          </cell>
          <cell r="O72">
            <v>2350</v>
          </cell>
          <cell r="P72">
            <v>2350</v>
          </cell>
          <cell r="U72">
            <v>28200</v>
          </cell>
        </row>
        <row r="73">
          <cell r="E73">
            <v>0</v>
          </cell>
          <cell r="F73">
            <v>1135800</v>
          </cell>
          <cell r="G73">
            <v>0</v>
          </cell>
          <cell r="H73">
            <v>50000</v>
          </cell>
          <cell r="I73">
            <v>37100</v>
          </cell>
          <cell r="J73">
            <v>1600000</v>
          </cell>
          <cell r="K73">
            <v>0</v>
          </cell>
          <cell r="L73">
            <v>50000</v>
          </cell>
          <cell r="M73">
            <v>0</v>
          </cell>
          <cell r="N73">
            <v>0</v>
          </cell>
          <cell r="O73">
            <v>35800</v>
          </cell>
          <cell r="P73">
            <v>0</v>
          </cell>
          <cell r="U73">
            <v>2908700</v>
          </cell>
        </row>
        <row r="76">
          <cell r="E76">
            <v>0</v>
          </cell>
          <cell r="F76">
            <v>1141001</v>
          </cell>
          <cell r="G76">
            <v>0</v>
          </cell>
          <cell r="H76">
            <v>200000</v>
          </cell>
          <cell r="I76">
            <v>112500</v>
          </cell>
          <cell r="J76">
            <v>0</v>
          </cell>
          <cell r="K76">
            <v>0</v>
          </cell>
          <cell r="L76">
            <v>850000</v>
          </cell>
          <cell r="M76">
            <v>0</v>
          </cell>
          <cell r="N76">
            <v>0</v>
          </cell>
          <cell r="O76">
            <v>336200</v>
          </cell>
          <cell r="P76">
            <v>0</v>
          </cell>
          <cell r="U76">
            <v>2139701</v>
          </cell>
        </row>
        <row r="80">
          <cell r="F80">
            <v>855000</v>
          </cell>
          <cell r="G80">
            <v>0</v>
          </cell>
          <cell r="H80">
            <v>0</v>
          </cell>
          <cell r="I80">
            <v>935000</v>
          </cell>
          <cell r="J80">
            <v>0</v>
          </cell>
          <cell r="K80">
            <v>0</v>
          </cell>
          <cell r="L80">
            <v>680000</v>
          </cell>
          <cell r="M80">
            <v>0</v>
          </cell>
          <cell r="N80">
            <v>0</v>
          </cell>
          <cell r="O80">
            <v>305000</v>
          </cell>
          <cell r="P80">
            <v>0</v>
          </cell>
          <cell r="U80">
            <v>881000</v>
          </cell>
        </row>
        <row r="83">
          <cell r="F83">
            <v>5800</v>
          </cell>
          <cell r="I83">
            <v>15400</v>
          </cell>
          <cell r="L83">
            <v>22400</v>
          </cell>
          <cell r="O83">
            <v>10200</v>
          </cell>
          <cell r="U83">
            <v>63800</v>
          </cell>
        </row>
        <row r="84">
          <cell r="G84">
            <v>25000</v>
          </cell>
          <cell r="U84">
            <v>25000</v>
          </cell>
        </row>
        <row r="85">
          <cell r="E85">
            <v>0</v>
          </cell>
          <cell r="F85">
            <v>1640000</v>
          </cell>
          <cell r="G85">
            <v>0</v>
          </cell>
          <cell r="H85">
            <v>0</v>
          </cell>
          <cell r="I85">
            <v>955000</v>
          </cell>
          <cell r="J85">
            <v>0</v>
          </cell>
          <cell r="K85">
            <v>0</v>
          </cell>
          <cell r="L85">
            <v>1085000</v>
          </cell>
          <cell r="M85">
            <v>0</v>
          </cell>
          <cell r="N85">
            <v>0</v>
          </cell>
          <cell r="O85">
            <v>1080000</v>
          </cell>
          <cell r="P85">
            <v>0</v>
          </cell>
          <cell r="U85">
            <v>1196400</v>
          </cell>
        </row>
        <row r="88">
          <cell r="F88">
            <v>2000</v>
          </cell>
          <cell r="G88">
            <v>2000</v>
          </cell>
          <cell r="H88">
            <v>2000</v>
          </cell>
          <cell r="I88">
            <v>2000</v>
          </cell>
          <cell r="J88">
            <v>2000</v>
          </cell>
          <cell r="K88">
            <v>2000</v>
          </cell>
          <cell r="L88">
            <v>2000</v>
          </cell>
          <cell r="M88">
            <v>2000</v>
          </cell>
          <cell r="N88">
            <v>2000</v>
          </cell>
          <cell r="O88">
            <v>2000</v>
          </cell>
          <cell r="U88">
            <v>20000</v>
          </cell>
        </row>
        <row r="89">
          <cell r="U89">
            <v>300000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503870</v>
          </cell>
          <cell r="I90">
            <v>325000</v>
          </cell>
          <cell r="J90">
            <v>0</v>
          </cell>
          <cell r="K90">
            <v>0</v>
          </cell>
          <cell r="L90">
            <v>565000</v>
          </cell>
          <cell r="M90">
            <v>0</v>
          </cell>
          <cell r="N90">
            <v>0</v>
          </cell>
          <cell r="O90">
            <v>300000</v>
          </cell>
          <cell r="P90">
            <v>0</v>
          </cell>
          <cell r="U90">
            <v>598870</v>
          </cell>
        </row>
        <row r="93">
          <cell r="U93">
            <v>9414965.0399999991</v>
          </cell>
        </row>
        <row r="94">
          <cell r="E94">
            <v>58333.333333333336</v>
          </cell>
          <cell r="F94">
            <v>58333.333333333336</v>
          </cell>
          <cell r="G94">
            <v>58333.333333333336</v>
          </cell>
          <cell r="H94">
            <v>58333.333333333336</v>
          </cell>
          <cell r="I94">
            <v>58333.333333333336</v>
          </cell>
          <cell r="J94">
            <v>58333.333333333336</v>
          </cell>
          <cell r="K94">
            <v>58333.333333333336</v>
          </cell>
          <cell r="L94">
            <v>58333.333333333336</v>
          </cell>
          <cell r="M94">
            <v>58333.333333333336</v>
          </cell>
          <cell r="N94">
            <v>58333.333333333336</v>
          </cell>
          <cell r="O94">
            <v>58333.333333333336</v>
          </cell>
          <cell r="P94">
            <v>58333.333333333336</v>
          </cell>
          <cell r="U94">
            <v>700000.00000000012</v>
          </cell>
        </row>
        <row r="95">
          <cell r="E95">
            <v>225000</v>
          </cell>
          <cell r="F95">
            <v>225000</v>
          </cell>
          <cell r="G95">
            <v>225000</v>
          </cell>
          <cell r="H95">
            <v>225000</v>
          </cell>
          <cell r="I95">
            <v>225000</v>
          </cell>
          <cell r="J95">
            <v>225000</v>
          </cell>
          <cell r="K95">
            <v>225000</v>
          </cell>
          <cell r="L95">
            <v>225000</v>
          </cell>
          <cell r="M95">
            <v>225000</v>
          </cell>
          <cell r="N95">
            <v>225000</v>
          </cell>
          <cell r="O95">
            <v>225000</v>
          </cell>
          <cell r="P95">
            <v>225000</v>
          </cell>
          <cell r="U95">
            <v>2700000</v>
          </cell>
        </row>
        <row r="96">
          <cell r="H96">
            <v>494000</v>
          </cell>
          <cell r="U96">
            <v>494000</v>
          </cell>
        </row>
        <row r="97">
          <cell r="G97">
            <v>125000</v>
          </cell>
          <cell r="L97">
            <v>90000</v>
          </cell>
          <cell r="U97">
            <v>215000</v>
          </cell>
        </row>
        <row r="98">
          <cell r="U98">
            <v>50000</v>
          </cell>
        </row>
        <row r="99">
          <cell r="F99">
            <v>98000</v>
          </cell>
          <cell r="K99">
            <v>45000</v>
          </cell>
          <cell r="U99">
            <v>143000</v>
          </cell>
        </row>
        <row r="100">
          <cell r="U100">
            <v>120000</v>
          </cell>
        </row>
        <row r="101">
          <cell r="G101">
            <v>65000</v>
          </cell>
          <cell r="U101">
            <v>65000</v>
          </cell>
        </row>
        <row r="106">
          <cell r="E106">
            <v>0</v>
          </cell>
          <cell r="F106">
            <v>461250</v>
          </cell>
          <cell r="G106">
            <v>0</v>
          </cell>
          <cell r="H106">
            <v>0</v>
          </cell>
          <cell r="I106">
            <v>765000</v>
          </cell>
          <cell r="J106">
            <v>1000000</v>
          </cell>
          <cell r="K106">
            <v>0</v>
          </cell>
          <cell r="L106">
            <v>815000</v>
          </cell>
          <cell r="M106">
            <v>0</v>
          </cell>
          <cell r="N106">
            <v>1486000</v>
          </cell>
          <cell r="O106">
            <v>0</v>
          </cell>
          <cell r="P106">
            <v>0</v>
          </cell>
        </row>
        <row r="109">
          <cell r="G109">
            <v>285000</v>
          </cell>
          <cell r="L109">
            <v>200000</v>
          </cell>
          <cell r="O109">
            <v>350000</v>
          </cell>
        </row>
        <row r="110">
          <cell r="E110">
            <v>0</v>
          </cell>
          <cell r="F110">
            <v>480000</v>
          </cell>
          <cell r="G110">
            <v>0</v>
          </cell>
          <cell r="H110">
            <v>0</v>
          </cell>
          <cell r="I110">
            <v>525000</v>
          </cell>
          <cell r="J110">
            <v>0</v>
          </cell>
          <cell r="K110">
            <v>0</v>
          </cell>
          <cell r="L110">
            <v>785000</v>
          </cell>
          <cell r="M110">
            <v>0</v>
          </cell>
          <cell r="N110">
            <v>675000</v>
          </cell>
          <cell r="O110">
            <v>0</v>
          </cell>
          <cell r="P110">
            <v>0</v>
          </cell>
        </row>
        <row r="113">
          <cell r="E113">
            <v>0</v>
          </cell>
          <cell r="F113">
            <v>922920</v>
          </cell>
          <cell r="G113">
            <v>0</v>
          </cell>
          <cell r="H113">
            <v>0</v>
          </cell>
          <cell r="I113">
            <v>775000</v>
          </cell>
          <cell r="J113">
            <v>0</v>
          </cell>
          <cell r="K113">
            <v>0</v>
          </cell>
          <cell r="L113">
            <v>1070840</v>
          </cell>
          <cell r="M113">
            <v>0</v>
          </cell>
          <cell r="N113">
            <v>0</v>
          </cell>
          <cell r="O113">
            <v>922920</v>
          </cell>
          <cell r="P113">
            <v>0</v>
          </cell>
        </row>
        <row r="116">
          <cell r="E116">
            <v>0</v>
          </cell>
          <cell r="F116">
            <v>475000</v>
          </cell>
          <cell r="G116">
            <v>0</v>
          </cell>
          <cell r="H116">
            <v>0</v>
          </cell>
          <cell r="I116">
            <v>400000</v>
          </cell>
          <cell r="J116">
            <v>0</v>
          </cell>
          <cell r="K116">
            <v>0</v>
          </cell>
          <cell r="L116">
            <v>244000</v>
          </cell>
          <cell r="M116">
            <v>0</v>
          </cell>
          <cell r="N116">
            <v>0</v>
          </cell>
          <cell r="O116">
            <v>184000</v>
          </cell>
          <cell r="P116">
            <v>0</v>
          </cell>
          <cell r="U116">
            <v>2293000</v>
          </cell>
        </row>
        <row r="119">
          <cell r="E119">
            <v>0</v>
          </cell>
          <cell r="F119">
            <v>171250</v>
          </cell>
          <cell r="G119">
            <v>0</v>
          </cell>
          <cell r="H119">
            <v>0</v>
          </cell>
          <cell r="I119">
            <v>26250</v>
          </cell>
          <cell r="J119">
            <v>0</v>
          </cell>
          <cell r="K119">
            <v>0</v>
          </cell>
          <cell r="L119">
            <v>26250</v>
          </cell>
          <cell r="M119">
            <v>0</v>
          </cell>
          <cell r="N119">
            <v>0</v>
          </cell>
          <cell r="O119">
            <v>171250</v>
          </cell>
          <cell r="P119">
            <v>0</v>
          </cell>
          <cell r="U119">
            <v>466199</v>
          </cell>
        </row>
        <row r="122">
          <cell r="F122">
            <v>100000</v>
          </cell>
          <cell r="G122">
            <v>0</v>
          </cell>
          <cell r="H122">
            <v>0</v>
          </cell>
          <cell r="I122">
            <v>100000</v>
          </cell>
          <cell r="J122">
            <v>0</v>
          </cell>
          <cell r="K122">
            <v>0</v>
          </cell>
          <cell r="L122">
            <v>100000</v>
          </cell>
          <cell r="M122">
            <v>0</v>
          </cell>
          <cell r="N122">
            <v>0</v>
          </cell>
          <cell r="O122">
            <v>100000</v>
          </cell>
          <cell r="P122">
            <v>0</v>
          </cell>
        </row>
        <row r="124">
          <cell r="E124">
            <v>0</v>
          </cell>
          <cell r="F124">
            <v>50850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U124">
            <v>50850</v>
          </cell>
        </row>
        <row r="126">
          <cell r="E126">
            <v>0</v>
          </cell>
          <cell r="F126">
            <v>1000000</v>
          </cell>
          <cell r="G126">
            <v>0</v>
          </cell>
          <cell r="H126">
            <v>0</v>
          </cell>
          <cell r="I126">
            <v>600000</v>
          </cell>
          <cell r="J126">
            <v>0</v>
          </cell>
          <cell r="K126">
            <v>0</v>
          </cell>
          <cell r="L126">
            <v>200000</v>
          </cell>
          <cell r="M126">
            <v>0</v>
          </cell>
          <cell r="N126">
            <v>0</v>
          </cell>
          <cell r="O126">
            <v>300000</v>
          </cell>
          <cell r="P126">
            <v>0</v>
          </cell>
          <cell r="U126">
            <v>2528801</v>
          </cell>
        </row>
        <row r="128">
          <cell r="J128">
            <v>90000</v>
          </cell>
          <cell r="U128">
            <v>90000</v>
          </cell>
        </row>
        <row r="129">
          <cell r="J129">
            <v>282000</v>
          </cell>
          <cell r="U129">
            <v>282000</v>
          </cell>
        </row>
        <row r="130">
          <cell r="E130">
            <v>0</v>
          </cell>
          <cell r="F130">
            <v>1070000</v>
          </cell>
          <cell r="G130">
            <v>0</v>
          </cell>
          <cell r="H130">
            <v>0</v>
          </cell>
          <cell r="I130">
            <v>1310000</v>
          </cell>
          <cell r="J130">
            <v>0</v>
          </cell>
          <cell r="K130">
            <v>0</v>
          </cell>
          <cell r="L130">
            <v>778000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U130">
            <v>1739620.32</v>
          </cell>
        </row>
        <row r="133">
          <cell r="I133">
            <v>15000</v>
          </cell>
          <cell r="U133">
            <v>15000</v>
          </cell>
        </row>
        <row r="134">
          <cell r="E134">
            <v>0</v>
          </cell>
          <cell r="F134">
            <v>30000</v>
          </cell>
          <cell r="G134">
            <v>0</v>
          </cell>
          <cell r="H134">
            <v>0</v>
          </cell>
          <cell r="I134">
            <v>30000</v>
          </cell>
          <cell r="J134">
            <v>0</v>
          </cell>
          <cell r="K134">
            <v>0</v>
          </cell>
          <cell r="L134">
            <v>30000</v>
          </cell>
          <cell r="M134">
            <v>0</v>
          </cell>
          <cell r="N134">
            <v>0</v>
          </cell>
          <cell r="O134">
            <v>30000</v>
          </cell>
          <cell r="P134">
            <v>0</v>
          </cell>
          <cell r="U134">
            <v>105000</v>
          </cell>
        </row>
        <row r="136">
          <cell r="G136">
            <v>100000</v>
          </cell>
          <cell r="U136">
            <v>100000</v>
          </cell>
        </row>
        <row r="137">
          <cell r="J137">
            <v>80000</v>
          </cell>
          <cell r="U137">
            <v>80000</v>
          </cell>
        </row>
        <row r="138">
          <cell r="G138">
            <v>180000</v>
          </cell>
          <cell r="L138">
            <v>135000</v>
          </cell>
          <cell r="U138">
            <v>315000</v>
          </cell>
        </row>
        <row r="139">
          <cell r="E139">
            <v>0</v>
          </cell>
          <cell r="F139">
            <v>51265</v>
          </cell>
          <cell r="G139">
            <v>0</v>
          </cell>
          <cell r="H139">
            <v>0</v>
          </cell>
          <cell r="I139">
            <v>80000</v>
          </cell>
          <cell r="J139">
            <v>0</v>
          </cell>
          <cell r="K139">
            <v>0</v>
          </cell>
          <cell r="L139">
            <v>31185</v>
          </cell>
          <cell r="M139">
            <v>0</v>
          </cell>
          <cell r="N139">
            <v>0</v>
          </cell>
          <cell r="O139">
            <v>4425</v>
          </cell>
          <cell r="P139">
            <v>0</v>
          </cell>
          <cell r="U139">
            <v>166875</v>
          </cell>
        </row>
        <row r="141">
          <cell r="I141">
            <v>230000</v>
          </cell>
          <cell r="O141">
            <v>10000</v>
          </cell>
          <cell r="U141">
            <v>240000</v>
          </cell>
        </row>
        <row r="143">
          <cell r="E143">
            <v>262000</v>
          </cell>
          <cell r="F143">
            <v>262000</v>
          </cell>
          <cell r="G143">
            <v>262000</v>
          </cell>
          <cell r="H143">
            <v>262000</v>
          </cell>
          <cell r="I143">
            <v>262000</v>
          </cell>
          <cell r="J143">
            <v>262000</v>
          </cell>
          <cell r="K143">
            <v>262000</v>
          </cell>
          <cell r="L143">
            <v>262000</v>
          </cell>
          <cell r="M143">
            <v>262000</v>
          </cell>
          <cell r="N143">
            <v>262000</v>
          </cell>
          <cell r="O143">
            <v>262000</v>
          </cell>
          <cell r="P143">
            <v>262000</v>
          </cell>
          <cell r="U143">
            <v>3144000</v>
          </cell>
        </row>
        <row r="147">
          <cell r="E147">
            <v>50000</v>
          </cell>
          <cell r="F147">
            <v>50000</v>
          </cell>
          <cell r="G147">
            <v>50000</v>
          </cell>
          <cell r="H147">
            <v>50000</v>
          </cell>
          <cell r="I147">
            <v>50000</v>
          </cell>
          <cell r="J147">
            <v>50000</v>
          </cell>
          <cell r="K147">
            <v>50000</v>
          </cell>
          <cell r="L147">
            <v>50000</v>
          </cell>
          <cell r="M147">
            <v>50000</v>
          </cell>
          <cell r="N147">
            <v>50000</v>
          </cell>
          <cell r="O147">
            <v>50000</v>
          </cell>
          <cell r="P147">
            <v>50000</v>
          </cell>
          <cell r="U147">
            <v>589800</v>
          </cell>
        </row>
        <row r="148">
          <cell r="U148">
            <v>12500</v>
          </cell>
        </row>
        <row r="149">
          <cell r="F149">
            <v>15000</v>
          </cell>
          <cell r="L149">
            <v>15000</v>
          </cell>
          <cell r="U149">
            <v>17500</v>
          </cell>
        </row>
        <row r="150">
          <cell r="U150">
            <v>15576</v>
          </cell>
        </row>
        <row r="151">
          <cell r="I151">
            <v>70000</v>
          </cell>
          <cell r="U151">
            <v>70000</v>
          </cell>
        </row>
        <row r="152">
          <cell r="E152">
            <v>0</v>
          </cell>
          <cell r="F152">
            <v>200000</v>
          </cell>
          <cell r="G152">
            <v>0</v>
          </cell>
          <cell r="H152">
            <v>0</v>
          </cell>
          <cell r="I152">
            <v>350000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610000</v>
          </cell>
          <cell r="O152">
            <v>0</v>
          </cell>
          <cell r="P152">
            <v>0</v>
          </cell>
          <cell r="U152">
            <v>1144424</v>
          </cell>
        </row>
        <row r="154">
          <cell r="E154">
            <v>0</v>
          </cell>
          <cell r="F154">
            <v>450000</v>
          </cell>
          <cell r="G154">
            <v>0</v>
          </cell>
          <cell r="H154">
            <v>0</v>
          </cell>
          <cell r="I154">
            <v>1032299</v>
          </cell>
          <cell r="J154">
            <v>0</v>
          </cell>
          <cell r="K154">
            <v>0</v>
          </cell>
          <cell r="L154">
            <v>1542864</v>
          </cell>
          <cell r="M154">
            <v>0</v>
          </cell>
          <cell r="N154">
            <v>0</v>
          </cell>
          <cell r="O154">
            <v>118799</v>
          </cell>
          <cell r="P154">
            <v>0</v>
          </cell>
          <cell r="U154">
            <v>3143962</v>
          </cell>
        </row>
        <row r="158">
          <cell r="U158">
            <v>100000</v>
          </cell>
        </row>
        <row r="160">
          <cell r="E160">
            <v>0</v>
          </cell>
          <cell r="F160">
            <v>150000</v>
          </cell>
          <cell r="G160">
            <v>0</v>
          </cell>
          <cell r="H160">
            <v>0</v>
          </cell>
          <cell r="I160">
            <v>225000</v>
          </cell>
          <cell r="J160">
            <v>0</v>
          </cell>
          <cell r="K160">
            <v>0</v>
          </cell>
          <cell r="L160">
            <v>608296</v>
          </cell>
          <cell r="M160">
            <v>0</v>
          </cell>
          <cell r="N160">
            <v>0</v>
          </cell>
          <cell r="O160">
            <v>650</v>
          </cell>
          <cell r="P160">
            <v>0</v>
          </cell>
          <cell r="U160">
            <v>483946</v>
          </cell>
        </row>
        <row r="162">
          <cell r="E162">
            <v>0</v>
          </cell>
          <cell r="F162">
            <v>29800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U162">
            <v>29800</v>
          </cell>
        </row>
        <row r="164">
          <cell r="U164">
            <v>10200</v>
          </cell>
        </row>
        <row r="166">
          <cell r="F166">
            <v>1400000</v>
          </cell>
          <cell r="J166">
            <v>1100000</v>
          </cell>
          <cell r="N166">
            <v>1200000</v>
          </cell>
          <cell r="U166">
            <v>921124.48</v>
          </cell>
        </row>
        <row r="170">
          <cell r="U170">
            <v>50000</v>
          </cell>
        </row>
        <row r="171">
          <cell r="E171">
            <v>20000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U171">
            <v>240000</v>
          </cell>
        </row>
        <row r="172">
          <cell r="F172">
            <v>3825000</v>
          </cell>
          <cell r="K172">
            <v>3700000</v>
          </cell>
          <cell r="U172">
            <v>525000</v>
          </cell>
        </row>
        <row r="173">
          <cell r="G173">
            <v>475000</v>
          </cell>
          <cell r="U173">
            <v>475000</v>
          </cell>
        </row>
        <row r="174">
          <cell r="E174">
            <v>0</v>
          </cell>
          <cell r="F174">
            <v>1450000</v>
          </cell>
          <cell r="G174">
            <v>0</v>
          </cell>
          <cell r="H174">
            <v>0</v>
          </cell>
          <cell r="I174">
            <v>0</v>
          </cell>
          <cell r="J174">
            <v>650000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U174">
            <v>13580766.880000001</v>
          </cell>
        </row>
        <row r="176">
          <cell r="E176">
            <v>0</v>
          </cell>
          <cell r="F176">
            <v>0</v>
          </cell>
          <cell r="G176">
            <v>2150000</v>
          </cell>
          <cell r="H176">
            <v>0</v>
          </cell>
          <cell r="I176">
            <v>3400000</v>
          </cell>
          <cell r="J176">
            <v>0</v>
          </cell>
          <cell r="K176">
            <v>0</v>
          </cell>
          <cell r="L176">
            <v>2215000</v>
          </cell>
          <cell r="M176">
            <v>0</v>
          </cell>
          <cell r="N176">
            <v>0</v>
          </cell>
          <cell r="O176">
            <v>2655000</v>
          </cell>
          <cell r="P176">
            <v>0</v>
          </cell>
          <cell r="U176">
            <v>10420000</v>
          </cell>
        </row>
        <row r="178">
          <cell r="E178">
            <v>0</v>
          </cell>
          <cell r="F178">
            <v>0</v>
          </cell>
          <cell r="G178">
            <v>875000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779000</v>
          </cell>
          <cell r="P178">
            <v>0</v>
          </cell>
          <cell r="U178">
            <v>1654000</v>
          </cell>
        </row>
        <row r="180">
          <cell r="U180">
            <v>110000</v>
          </cell>
        </row>
        <row r="182">
          <cell r="E182">
            <v>0</v>
          </cell>
          <cell r="F182">
            <v>875000</v>
          </cell>
          <cell r="G182">
            <v>0</v>
          </cell>
          <cell r="H182">
            <v>0</v>
          </cell>
          <cell r="I182">
            <v>172000</v>
          </cell>
          <cell r="J182">
            <v>0</v>
          </cell>
          <cell r="K182">
            <v>0</v>
          </cell>
          <cell r="L182">
            <v>60000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U182">
            <v>1047000</v>
          </cell>
        </row>
        <row r="184">
          <cell r="U184">
            <v>1400000</v>
          </cell>
        </row>
        <row r="186">
          <cell r="U186">
            <v>15000</v>
          </cell>
        </row>
        <row r="188">
          <cell r="E188">
            <v>0</v>
          </cell>
          <cell r="F188">
            <v>1400000</v>
          </cell>
          <cell r="G188">
            <v>0</v>
          </cell>
          <cell r="H188">
            <v>0</v>
          </cell>
          <cell r="I188">
            <v>2800000</v>
          </cell>
          <cell r="J188">
            <v>0</v>
          </cell>
          <cell r="K188">
            <v>0</v>
          </cell>
          <cell r="L188">
            <v>2750000</v>
          </cell>
          <cell r="M188">
            <v>0</v>
          </cell>
          <cell r="N188">
            <v>1572000</v>
          </cell>
          <cell r="O188">
            <v>0</v>
          </cell>
          <cell r="P188">
            <v>0</v>
          </cell>
          <cell r="U188">
            <v>50000</v>
          </cell>
        </row>
        <row r="190">
          <cell r="F190">
            <v>1500000</v>
          </cell>
          <cell r="U190">
            <v>0</v>
          </cell>
        </row>
        <row r="191">
          <cell r="U191">
            <v>62000000</v>
          </cell>
        </row>
        <row r="192">
          <cell r="E192">
            <v>8656699.9166666679</v>
          </cell>
          <cell r="F192">
            <v>28345135.916666668</v>
          </cell>
          <cell r="G192">
            <v>14438699.916666666</v>
          </cell>
          <cell r="H192">
            <v>9896569.9166666679</v>
          </cell>
          <cell r="I192">
            <v>23917748.916666668</v>
          </cell>
          <cell r="J192">
            <v>19620199.916666664</v>
          </cell>
          <cell r="K192">
            <v>12377199.916666664</v>
          </cell>
          <cell r="L192">
            <v>23581034.916666672</v>
          </cell>
          <cell r="M192">
            <v>8632199.9166666679</v>
          </cell>
          <cell r="N192">
            <v>14175199.916666666</v>
          </cell>
          <cell r="O192">
            <v>34883443.916666664</v>
          </cell>
          <cell r="P192">
            <v>8630199.9166666679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258E-74C1-4BA9-B2F9-4284F0D70D09}">
  <sheetPr>
    <pageSetUpPr fitToPage="1"/>
  </sheetPr>
  <dimension ref="A4:Q49"/>
  <sheetViews>
    <sheetView showGridLines="0" tabSelected="1" workbookViewId="0">
      <pane xSplit="2" ySplit="11" topLeftCell="H33" activePane="bottomRight" state="frozen"/>
      <selection pane="topRight" activeCell="C1" sqref="C1"/>
      <selection pane="bottomLeft" activeCell="A8" sqref="A8"/>
      <selection pane="bottomRight" activeCell="A45" sqref="A45:P45"/>
    </sheetView>
  </sheetViews>
  <sheetFormatPr defaultColWidth="9.140625" defaultRowHeight="15" x14ac:dyDescent="0.25"/>
  <cols>
    <col min="1" max="1" width="10.140625" customWidth="1"/>
    <col min="2" max="2" width="71.42578125" bestFit="1" customWidth="1"/>
    <col min="3" max="3" width="19.7109375" hidden="1" customWidth="1"/>
    <col min="4" max="14" width="18.140625" hidden="1" customWidth="1"/>
    <col min="15" max="16" width="18.140625" customWidth="1"/>
    <col min="17" max="17" width="13.85546875" bestFit="1" customWidth="1"/>
  </cols>
  <sheetData>
    <row r="4" spans="1:17" ht="21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8.75" x14ac:dyDescent="0.3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5.75" x14ac:dyDescent="0.2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ht="30" x14ac:dyDescent="0.25">
      <c r="A8" s="4"/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6" t="s">
        <v>17</v>
      </c>
      <c r="P8" s="6" t="s">
        <v>18</v>
      </c>
    </row>
    <row r="9" spans="1:17" x14ac:dyDescent="0.25">
      <c r="A9" s="7" t="s">
        <v>19</v>
      </c>
      <c r="B9" s="7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>
        <f>+O45</f>
        <v>207154333</v>
      </c>
      <c r="P9" s="9">
        <f>+P45</f>
        <v>289035099.88</v>
      </c>
    </row>
    <row r="10" spans="1:17" x14ac:dyDescent="0.25">
      <c r="A10" s="17">
        <v>2.1</v>
      </c>
      <c r="B10" s="4" t="s">
        <v>21</v>
      </c>
      <c r="C10" s="18">
        <f>SUM(C11:C15)</f>
        <v>7443316.583333333</v>
      </c>
      <c r="D10" s="18">
        <f t="shared" ref="D10:N10" si="0">SUM(D11:D15)</f>
        <v>6146816.583333333</v>
      </c>
      <c r="E10" s="18">
        <f t="shared" si="0"/>
        <v>8943316.583333334</v>
      </c>
      <c r="F10" s="18">
        <f t="shared" si="0"/>
        <v>7433316.583333333</v>
      </c>
      <c r="G10" s="18">
        <f t="shared" si="0"/>
        <v>7416816.583333333</v>
      </c>
      <c r="H10" s="18">
        <f t="shared" si="0"/>
        <v>13602816.583333334</v>
      </c>
      <c r="I10" s="18">
        <f t="shared" si="0"/>
        <v>7416816.583333333</v>
      </c>
      <c r="J10" s="18">
        <f t="shared" si="0"/>
        <v>7416816.583333333</v>
      </c>
      <c r="K10" s="18">
        <f t="shared" si="0"/>
        <v>7416816.583333333</v>
      </c>
      <c r="L10" s="18">
        <f t="shared" si="0"/>
        <v>7416816.583333333</v>
      </c>
      <c r="M10" s="18">
        <f t="shared" si="0"/>
        <v>25974816.583333332</v>
      </c>
      <c r="N10" s="18">
        <f t="shared" si="0"/>
        <v>7416816.583333333</v>
      </c>
      <c r="O10" s="18">
        <f>SUM(C10:N10)</f>
        <v>114045298.99999999</v>
      </c>
      <c r="P10" s="18">
        <f>SUM(P11:P15)</f>
        <v>118480054.09999999</v>
      </c>
    </row>
    <row r="11" spans="1:17" x14ac:dyDescent="0.25">
      <c r="A11" s="10" t="s">
        <v>22</v>
      </c>
      <c r="B11" s="10" t="s">
        <v>23</v>
      </c>
      <c r="C11" s="11">
        <f>+'[1]PRESUPUESTO SIGEF 2021'!E9+'[1]PRESUPUESTO SIGEF 2021'!E13+'[1]PRESUPUESTO SIGEF 2021'!E17+'[1]PRESUPUESTO SIGEF 2021'!E35+'[1]PRESUPUESTO SIGEF 2021'!E37+'[1]PRESUPUESTO SIGEF 2021'!E42</f>
        <v>5912150</v>
      </c>
      <c r="D11" s="11">
        <f>+'[1]PRESUPUESTO SIGEF 2021'!F9+'[1]PRESUPUESTO SIGEF 2021'!F13+'[1]PRESUPUESTO SIGEF 2021'!F17+'[1]PRESUPUESTO SIGEF 2021'!F35+'[1]PRESUPUESTO SIGEF 2021'!F37+'[1]PRESUPUESTO SIGEF 2021'!F42</f>
        <v>4615650</v>
      </c>
      <c r="E11" s="11">
        <f>+'[1]PRESUPUESTO SIGEF 2021'!G9+'[1]PRESUPUESTO SIGEF 2021'!G13+'[1]PRESUPUESTO SIGEF 2021'!G17+'[1]PRESUPUESTO SIGEF 2021'!G35+'[1]PRESUPUESTO SIGEF 2021'!G37+'[1]PRESUPUESTO SIGEF 2021'!G42</f>
        <v>7412150</v>
      </c>
      <c r="F11" s="11">
        <f>+'[1]PRESUPUESTO SIGEF 2021'!H9+'[1]PRESUPUESTO SIGEF 2021'!H13+'[1]PRESUPUESTO SIGEF 2021'!H17+'[1]PRESUPUESTO SIGEF 2021'!H35+'[1]PRESUPUESTO SIGEF 2021'!H37+'[1]PRESUPUESTO SIGEF 2021'!H42</f>
        <v>5912150</v>
      </c>
      <c r="G11" s="11">
        <f>+'[1]PRESUPUESTO SIGEF 2021'!I9+'[1]PRESUPUESTO SIGEF 2021'!I13+'[1]PRESUPUESTO SIGEF 2021'!I17+'[1]PRESUPUESTO SIGEF 2021'!I35+'[1]PRESUPUESTO SIGEF 2021'!I37+'[1]PRESUPUESTO SIGEF 2021'!I42</f>
        <v>5895650</v>
      </c>
      <c r="H11" s="11">
        <f>+'[1]PRESUPUESTO SIGEF 2021'!J9+'[1]PRESUPUESTO SIGEF 2021'!J13+'[1]PRESUPUESTO SIGEF 2021'!J17+'[1]PRESUPUESTO SIGEF 2021'!J35+'[1]PRESUPUESTO SIGEF 2021'!J37+'[1]PRESUPUESTO SIGEF 2021'!J42</f>
        <v>5895650</v>
      </c>
      <c r="I11" s="11">
        <f>+'[1]PRESUPUESTO SIGEF 2021'!K9+'[1]PRESUPUESTO SIGEF 2021'!K13+'[1]PRESUPUESTO SIGEF 2021'!K17+'[1]PRESUPUESTO SIGEF 2021'!K35+'[1]PRESUPUESTO SIGEF 2021'!K37+'[1]PRESUPUESTO SIGEF 2021'!K42</f>
        <v>5895650</v>
      </c>
      <c r="J11" s="11">
        <f>+'[1]PRESUPUESTO SIGEF 2021'!L9+'[1]PRESUPUESTO SIGEF 2021'!L13+'[1]PRESUPUESTO SIGEF 2021'!L17+'[1]PRESUPUESTO SIGEF 2021'!L35+'[1]PRESUPUESTO SIGEF 2021'!L37+'[1]PRESUPUESTO SIGEF 2021'!L42</f>
        <v>5895650</v>
      </c>
      <c r="K11" s="11">
        <f>+'[1]PRESUPUESTO SIGEF 2021'!M9+'[1]PRESUPUESTO SIGEF 2021'!M13+'[1]PRESUPUESTO SIGEF 2021'!M17+'[1]PRESUPUESTO SIGEF 2021'!M35+'[1]PRESUPUESTO SIGEF 2021'!M37+'[1]PRESUPUESTO SIGEF 2021'!M42</f>
        <v>5895650</v>
      </c>
      <c r="L11" s="11">
        <f>+'[1]PRESUPUESTO SIGEF 2021'!N9+'[1]PRESUPUESTO SIGEF 2021'!N13+'[1]PRESUPUESTO SIGEF 2021'!N17+'[1]PRESUPUESTO SIGEF 2021'!N35+'[1]PRESUPUESTO SIGEF 2021'!N37+'[1]PRESUPUESTO SIGEF 2021'!N42</f>
        <v>5895650</v>
      </c>
      <c r="M11" s="11">
        <f>+'[1]PRESUPUESTO SIGEF 2021'!O9+'[1]PRESUPUESTO SIGEF 2021'!O13+'[1]PRESUPUESTO SIGEF 2021'!O17+'[1]PRESUPUESTO SIGEF 2021'!O35+'[1]PRESUPUESTO SIGEF 2021'!O37+'[1]PRESUPUESTO SIGEF 2021'!O42</f>
        <v>12081650</v>
      </c>
      <c r="N11" s="11">
        <f>+'[1]PRESUPUESTO SIGEF 2021'!P9+'[1]PRESUPUESTO SIGEF 2021'!P13+'[1]PRESUPUESTO SIGEF 2021'!P17+'[1]PRESUPUESTO SIGEF 2021'!P35+'[1]PRESUPUESTO SIGEF 2021'!P37+'[1]PRESUPUESTO SIGEF 2021'!P42</f>
        <v>5895650</v>
      </c>
      <c r="O11" s="11">
        <v>77203300</v>
      </c>
      <c r="P11" s="11">
        <f>+'[1]PRESUPUESTO SIGEF 2021'!U9+'[1]PRESUPUESTO SIGEF 2021'!U13+'[1]PRESUPUESTO SIGEF 2021'!U17+'[1]PRESUPUESTO SIGEF 2021'!U21+'[1]PRESUPUESTO SIGEF 2021'!U25+'[1]PRESUPUESTO SIGEF 2021'!U29+'[1]PRESUPUESTO SIGEF 2021'!U31+'[1]PRESUPUESTO SIGEF 2021'!U35+'[1]PRESUPUESTO SIGEF 2021'!U37+'[1]PRESUPUESTO SIGEF 2021'!U41+'[1]PRESUPUESTO SIGEF 2021'!U42</f>
        <v>85346759.329999998</v>
      </c>
      <c r="Q11" s="12"/>
    </row>
    <row r="12" spans="1:17" x14ac:dyDescent="0.25">
      <c r="A12" s="10" t="s">
        <v>24</v>
      </c>
      <c r="B12" s="10" t="s">
        <v>25</v>
      </c>
      <c r="C12" s="11">
        <f>+'[1]PRESUPUESTO SIGEF 2021'!E33+'[1]PRESUPUESTO SIGEF 2021'!E45+'[1]PRESUPUESTO SIGEF 2021'!E43+'[1]PRESUPUESTO SIGEF 2021'!E49</f>
        <v>595000</v>
      </c>
      <c r="D12" s="11">
        <f>+'[1]PRESUPUESTO SIGEF 2021'!F33+'[1]PRESUPUESTO SIGEF 2021'!F45+'[1]PRESUPUESTO SIGEF 2021'!F43+'[1]PRESUPUESTO SIGEF 2021'!F49</f>
        <v>595000</v>
      </c>
      <c r="E12" s="11">
        <f>+'[1]PRESUPUESTO SIGEF 2021'!G33+'[1]PRESUPUESTO SIGEF 2021'!G45+'[1]PRESUPUESTO SIGEF 2021'!G43+'[1]PRESUPUESTO SIGEF 2021'!G49</f>
        <v>595000</v>
      </c>
      <c r="F12" s="11">
        <f>+'[1]PRESUPUESTO SIGEF 2021'!H33+'[1]PRESUPUESTO SIGEF 2021'!H45+'[1]PRESUPUESTO SIGEF 2021'!H43+'[1]PRESUPUESTO SIGEF 2021'!H49</f>
        <v>595000</v>
      </c>
      <c r="G12" s="11">
        <f>+'[1]PRESUPUESTO SIGEF 2021'!I33+'[1]PRESUPUESTO SIGEF 2021'!I45+'[1]PRESUPUESTO SIGEF 2021'!I43+'[1]PRESUPUESTO SIGEF 2021'!I49</f>
        <v>595000</v>
      </c>
      <c r="H12" s="11">
        <f>+'[1]PRESUPUESTO SIGEF 2021'!J33+'[1]PRESUPUESTO SIGEF 2021'!J45+'[1]PRESUPUESTO SIGEF 2021'!J43+'[1]PRESUPUESTO SIGEF 2021'!J49</f>
        <v>6781000</v>
      </c>
      <c r="I12" s="11">
        <f>+'[1]PRESUPUESTO SIGEF 2021'!K33+'[1]PRESUPUESTO SIGEF 2021'!K45+'[1]PRESUPUESTO SIGEF 2021'!K43+'[1]PRESUPUESTO SIGEF 2021'!K49</f>
        <v>595000</v>
      </c>
      <c r="J12" s="11">
        <f>+'[1]PRESUPUESTO SIGEF 2021'!L33+'[1]PRESUPUESTO SIGEF 2021'!L45+'[1]PRESUPUESTO SIGEF 2021'!L43+'[1]PRESUPUESTO SIGEF 2021'!L49</f>
        <v>595000</v>
      </c>
      <c r="K12" s="11">
        <f>+'[1]PRESUPUESTO SIGEF 2021'!M33+'[1]PRESUPUESTO SIGEF 2021'!M45+'[1]PRESUPUESTO SIGEF 2021'!M43+'[1]PRESUPUESTO SIGEF 2021'!M49</f>
        <v>595000</v>
      </c>
      <c r="L12" s="11">
        <f>+'[1]PRESUPUESTO SIGEF 2021'!N33+'[1]PRESUPUESTO SIGEF 2021'!N45+'[1]PRESUPUESTO SIGEF 2021'!N43+'[1]PRESUPUESTO SIGEF 2021'!N49</f>
        <v>595000</v>
      </c>
      <c r="M12" s="11">
        <f>+'[1]PRESUPUESTO SIGEF 2021'!O33+'[1]PRESUPUESTO SIGEF 2021'!O45+'[1]PRESUPUESTO SIGEF 2021'!O43+'[1]PRESUPUESTO SIGEF 2021'!O49</f>
        <v>12967000</v>
      </c>
      <c r="N12" s="11">
        <f>+'[1]PRESUPUESTO SIGEF 2021'!P33+'[1]PRESUPUESTO SIGEF 2021'!P45+'[1]PRESUPUESTO SIGEF 2021'!P43+'[1]PRESUPUESTO SIGEF 2021'!P49</f>
        <v>595000</v>
      </c>
      <c r="O12" s="11">
        <v>25698000</v>
      </c>
      <c r="P12" s="11">
        <f>+'[1]PRESUPUESTO SIGEF 2021'!U33+'[1]PRESUPUESTO SIGEF 2021'!U43+'[1]PRESUPUESTO SIGEF 2021'!U44+'[1]PRESUPUESTO SIGEF 2021'!U45+'[1]PRESUPUESTO SIGEF 2021'!U49</f>
        <v>17034446.030000001</v>
      </c>
      <c r="Q12" s="12"/>
    </row>
    <row r="13" spans="1:17" x14ac:dyDescent="0.25">
      <c r="A13" s="10" t="s">
        <v>26</v>
      </c>
      <c r="B13" s="10" t="s">
        <v>27</v>
      </c>
      <c r="C13" s="11">
        <f>+'[1]PRESUPUESTO SIGEF 2021'!E53</f>
        <v>40500</v>
      </c>
      <c r="D13" s="11">
        <f>+'[1]PRESUPUESTO SIGEF 2021'!F53</f>
        <v>40500</v>
      </c>
      <c r="E13" s="11">
        <f>+'[1]PRESUPUESTO SIGEF 2021'!G53</f>
        <v>40500</v>
      </c>
      <c r="F13" s="11">
        <f>+'[1]PRESUPUESTO SIGEF 2021'!H53</f>
        <v>40500</v>
      </c>
      <c r="G13" s="11">
        <f>+'[1]PRESUPUESTO SIGEF 2021'!I53</f>
        <v>40500</v>
      </c>
      <c r="H13" s="11">
        <f>+'[1]PRESUPUESTO SIGEF 2021'!J53</f>
        <v>40500</v>
      </c>
      <c r="I13" s="11">
        <f>+'[1]PRESUPUESTO SIGEF 2021'!K53</f>
        <v>40500</v>
      </c>
      <c r="J13" s="11">
        <f>+'[1]PRESUPUESTO SIGEF 2021'!L53</f>
        <v>40500</v>
      </c>
      <c r="K13" s="11">
        <f>+'[1]PRESUPUESTO SIGEF 2021'!M53</f>
        <v>40500</v>
      </c>
      <c r="L13" s="11">
        <f>+'[1]PRESUPUESTO SIGEF 2021'!N53</f>
        <v>40500</v>
      </c>
      <c r="M13" s="11">
        <f>+'[1]PRESUPUESTO SIGEF 2021'!O53</f>
        <v>40500</v>
      </c>
      <c r="N13" s="11">
        <f>+'[1]PRESUPUESTO SIGEF 2021'!P53</f>
        <v>40500</v>
      </c>
      <c r="O13" s="11">
        <v>486000</v>
      </c>
      <c r="P13" s="11">
        <f>+'[1]PRESUPUESTO SIGEF 2021'!U53</f>
        <v>486000</v>
      </c>
      <c r="Q13" s="12"/>
    </row>
    <row r="14" spans="1:17" x14ac:dyDescent="0.25">
      <c r="A14" s="10" t="s">
        <v>28</v>
      </c>
      <c r="B14" s="10" t="s">
        <v>29</v>
      </c>
      <c r="C14" s="11">
        <f>+'[1]PRESUPUESTO SIGEF 2021'!E54</f>
        <v>10000</v>
      </c>
      <c r="D14" s="11">
        <f>+'[1]PRESUPUESTO SIGEF 2021'!F54</f>
        <v>10000</v>
      </c>
      <c r="E14" s="11">
        <f>+'[1]PRESUPUESTO SIGEF 2021'!G54</f>
        <v>10000</v>
      </c>
      <c r="F14" s="11">
        <f>+'[1]PRESUPUESTO SIGEF 2021'!H54</f>
        <v>0</v>
      </c>
      <c r="G14" s="11">
        <f>+'[1]PRESUPUESTO SIGEF 2021'!I54</f>
        <v>0</v>
      </c>
      <c r="H14" s="11">
        <f>+'[1]PRESUPUESTO SIGEF 2021'!J54</f>
        <v>0</v>
      </c>
      <c r="I14" s="11">
        <f>+'[1]PRESUPUESTO SIGEF 2021'!K54</f>
        <v>0</v>
      </c>
      <c r="J14" s="11">
        <f>+'[1]PRESUPUESTO SIGEF 2021'!L54</f>
        <v>0</v>
      </c>
      <c r="K14" s="11">
        <f>+'[1]PRESUPUESTO SIGEF 2021'!M54</f>
        <v>0</v>
      </c>
      <c r="L14" s="11">
        <f>+'[1]PRESUPUESTO SIGEF 2021'!N54</f>
        <v>0</v>
      </c>
      <c r="M14" s="11">
        <f>+'[1]PRESUPUESTO SIGEF 2021'!O54</f>
        <v>0</v>
      </c>
      <c r="N14" s="11">
        <f>+'[1]PRESUPUESTO SIGEF 2021'!P54</f>
        <v>0</v>
      </c>
      <c r="O14" s="11">
        <v>30000</v>
      </c>
      <c r="P14" s="11">
        <f>+'[1]PRESUPUESTO SIGEF 2021'!U54</f>
        <v>30000</v>
      </c>
      <c r="Q14" s="12"/>
    </row>
    <row r="15" spans="1:17" x14ac:dyDescent="0.25">
      <c r="A15" s="10" t="s">
        <v>30</v>
      </c>
      <c r="B15" s="10" t="s">
        <v>31</v>
      </c>
      <c r="C15" s="11">
        <f>+'[1]PRESUPUESTO SIGEF 2021'!E55+'[1]PRESUPUESTO SIGEF 2021'!E59+'[1]PRESUPUESTO SIGEF 2021'!E63</f>
        <v>885666.58333333337</v>
      </c>
      <c r="D15" s="11">
        <f>+'[1]PRESUPUESTO SIGEF 2021'!F55+'[1]PRESUPUESTO SIGEF 2021'!F59+'[1]PRESUPUESTO SIGEF 2021'!F63</f>
        <v>885666.58333333337</v>
      </c>
      <c r="E15" s="11">
        <f>+'[1]PRESUPUESTO SIGEF 2021'!G55+'[1]PRESUPUESTO SIGEF 2021'!G59+'[1]PRESUPUESTO SIGEF 2021'!G63</f>
        <v>885666.58333333337</v>
      </c>
      <c r="F15" s="11">
        <f>+'[1]PRESUPUESTO SIGEF 2021'!H55+'[1]PRESUPUESTO SIGEF 2021'!H59+'[1]PRESUPUESTO SIGEF 2021'!H63</f>
        <v>885666.58333333337</v>
      </c>
      <c r="G15" s="11">
        <f>+'[1]PRESUPUESTO SIGEF 2021'!I55+'[1]PRESUPUESTO SIGEF 2021'!I59+'[1]PRESUPUESTO SIGEF 2021'!I63</f>
        <v>885666.58333333337</v>
      </c>
      <c r="H15" s="11">
        <f>+'[1]PRESUPUESTO SIGEF 2021'!J55+'[1]PRESUPUESTO SIGEF 2021'!J59+'[1]PRESUPUESTO SIGEF 2021'!J63</f>
        <v>885666.58333333337</v>
      </c>
      <c r="I15" s="11">
        <f>+'[1]PRESUPUESTO SIGEF 2021'!K55+'[1]PRESUPUESTO SIGEF 2021'!K59+'[1]PRESUPUESTO SIGEF 2021'!K63</f>
        <v>885666.58333333337</v>
      </c>
      <c r="J15" s="11">
        <f>+'[1]PRESUPUESTO SIGEF 2021'!L55+'[1]PRESUPUESTO SIGEF 2021'!L59+'[1]PRESUPUESTO SIGEF 2021'!L63</f>
        <v>885666.58333333337</v>
      </c>
      <c r="K15" s="11">
        <f>+'[1]PRESUPUESTO SIGEF 2021'!M55+'[1]PRESUPUESTO SIGEF 2021'!M59+'[1]PRESUPUESTO SIGEF 2021'!M63</f>
        <v>885666.58333333337</v>
      </c>
      <c r="L15" s="11">
        <f>+'[1]PRESUPUESTO SIGEF 2021'!N55+'[1]PRESUPUESTO SIGEF 2021'!N59+'[1]PRESUPUESTO SIGEF 2021'!N63</f>
        <v>885666.58333333337</v>
      </c>
      <c r="M15" s="11">
        <f>+'[1]PRESUPUESTO SIGEF 2021'!O55+'[1]PRESUPUESTO SIGEF 2021'!O59+'[1]PRESUPUESTO SIGEF 2021'!O63</f>
        <v>885666.58333333337</v>
      </c>
      <c r="N15" s="11">
        <f>+'[1]PRESUPUESTO SIGEF 2021'!P55+'[1]PRESUPUESTO SIGEF 2021'!P59+'[1]PRESUPUESTO SIGEF 2021'!P63</f>
        <v>885666.58333333337</v>
      </c>
      <c r="O15" s="11">
        <v>10627999</v>
      </c>
      <c r="P15" s="11">
        <f>+'[1]PRESUPUESTO SIGEF 2021'!U55+'[1]PRESUPUESTO SIGEF 2021'!U59+'[1]PRESUPUESTO SIGEF 2021'!U63</f>
        <v>15582848.739999998</v>
      </c>
      <c r="Q15" s="12"/>
    </row>
    <row r="16" spans="1:17" x14ac:dyDescent="0.25">
      <c r="A16" s="17">
        <v>2.2000000000000002</v>
      </c>
      <c r="B16" s="4" t="s">
        <v>32</v>
      </c>
      <c r="C16" s="18">
        <f>SUM(C17:C25)</f>
        <v>881383.33333333326</v>
      </c>
      <c r="D16" s="18">
        <f t="shared" ref="D16:N16" si="1">SUM(D17:D25)</f>
        <v>8098154.333333333</v>
      </c>
      <c r="E16" s="18">
        <f t="shared" si="1"/>
        <v>1383383.3333333333</v>
      </c>
      <c r="F16" s="18">
        <f t="shared" si="1"/>
        <v>2131253.333333333</v>
      </c>
      <c r="G16" s="18">
        <f t="shared" si="1"/>
        <v>5728383.333333334</v>
      </c>
      <c r="H16" s="18">
        <f t="shared" si="1"/>
        <v>3483383.3333333335</v>
      </c>
      <c r="I16" s="18">
        <f t="shared" si="1"/>
        <v>928383.33333333326</v>
      </c>
      <c r="J16" s="18">
        <f t="shared" si="1"/>
        <v>7340623.333333334</v>
      </c>
      <c r="K16" s="18">
        <f t="shared" si="1"/>
        <v>883383.33333333326</v>
      </c>
      <c r="L16" s="18">
        <f t="shared" si="1"/>
        <v>3044383.333333333</v>
      </c>
      <c r="M16" s="18">
        <f t="shared" si="1"/>
        <v>4407503.333333334</v>
      </c>
      <c r="N16" s="18">
        <f t="shared" si="1"/>
        <v>881383.33333333326</v>
      </c>
      <c r="O16" s="18">
        <f t="shared" ref="O11:O44" si="2">SUM(C16:N16)</f>
        <v>39191601</v>
      </c>
      <c r="P16" s="18">
        <f>SUM(P17:P25)</f>
        <v>63126101.100000001</v>
      </c>
    </row>
    <row r="17" spans="1:16" x14ac:dyDescent="0.25">
      <c r="A17" s="10" t="s">
        <v>33</v>
      </c>
      <c r="B17" s="10" t="s">
        <v>34</v>
      </c>
      <c r="C17" s="11">
        <f>+'[1]PRESUPUESTO SIGEF 2021'!E67+'[1]PRESUPUESTO SIGEF 2021'!E68+'[1]PRESUPUESTO SIGEF 2021'!E69+'[1]PRESUPUESTO SIGEF 2021'!E70+'[1]PRESUPUESTO SIGEF 2021'!E71+'[1]PRESUPUESTO SIGEF 2021'!E72</f>
        <v>598050</v>
      </c>
      <c r="D17" s="11">
        <f>+'[1]PRESUPUESTO SIGEF 2021'!F67+'[1]PRESUPUESTO SIGEF 2021'!F68+'[1]PRESUPUESTO SIGEF 2021'!F69+'[1]PRESUPUESTO SIGEF 2021'!F70+'[1]PRESUPUESTO SIGEF 2021'!F71+'[1]PRESUPUESTO SIGEF 2021'!F72</f>
        <v>598050</v>
      </c>
      <c r="E17" s="11">
        <f>+'[1]PRESUPUESTO SIGEF 2021'!G67+'[1]PRESUPUESTO SIGEF 2021'!G68+'[1]PRESUPUESTO SIGEF 2021'!G69+'[1]PRESUPUESTO SIGEF 2021'!G70+'[1]PRESUPUESTO SIGEF 2021'!G71+'[1]PRESUPUESTO SIGEF 2021'!G72</f>
        <v>598050</v>
      </c>
      <c r="F17" s="11">
        <f>+'[1]PRESUPUESTO SIGEF 2021'!H67+'[1]PRESUPUESTO SIGEF 2021'!H68+'[1]PRESUPUESTO SIGEF 2021'!H69+'[1]PRESUPUESTO SIGEF 2021'!H70+'[1]PRESUPUESTO SIGEF 2021'!H71+'[1]PRESUPUESTO SIGEF 2021'!H72</f>
        <v>598050</v>
      </c>
      <c r="G17" s="11">
        <f>+'[1]PRESUPUESTO SIGEF 2021'!I67+'[1]PRESUPUESTO SIGEF 2021'!I68+'[1]PRESUPUESTO SIGEF 2021'!I69+'[1]PRESUPUESTO SIGEF 2021'!I70+'[1]PRESUPUESTO SIGEF 2021'!I71+'[1]PRESUPUESTO SIGEF 2021'!I72</f>
        <v>598050</v>
      </c>
      <c r="H17" s="11">
        <f>+'[1]PRESUPUESTO SIGEF 2021'!J67+'[1]PRESUPUESTO SIGEF 2021'!J68+'[1]PRESUPUESTO SIGEF 2021'!J69+'[1]PRESUPUESTO SIGEF 2021'!J70+'[1]PRESUPUESTO SIGEF 2021'!J71+'[1]PRESUPUESTO SIGEF 2021'!J72</f>
        <v>598050</v>
      </c>
      <c r="I17" s="11">
        <f>+'[1]PRESUPUESTO SIGEF 2021'!K67+'[1]PRESUPUESTO SIGEF 2021'!K68+'[1]PRESUPUESTO SIGEF 2021'!K69+'[1]PRESUPUESTO SIGEF 2021'!K70+'[1]PRESUPUESTO SIGEF 2021'!K71+'[1]PRESUPUESTO SIGEF 2021'!K72</f>
        <v>598050</v>
      </c>
      <c r="J17" s="11">
        <f>+'[1]PRESUPUESTO SIGEF 2021'!L67+'[1]PRESUPUESTO SIGEF 2021'!L68+'[1]PRESUPUESTO SIGEF 2021'!L69+'[1]PRESUPUESTO SIGEF 2021'!L70+'[1]PRESUPUESTO SIGEF 2021'!L71+'[1]PRESUPUESTO SIGEF 2021'!L72</f>
        <v>598050</v>
      </c>
      <c r="K17" s="11">
        <f>+'[1]PRESUPUESTO SIGEF 2021'!M67+'[1]PRESUPUESTO SIGEF 2021'!M68+'[1]PRESUPUESTO SIGEF 2021'!M69+'[1]PRESUPUESTO SIGEF 2021'!M70+'[1]PRESUPUESTO SIGEF 2021'!M71+'[1]PRESUPUESTO SIGEF 2021'!M72</f>
        <v>598050</v>
      </c>
      <c r="L17" s="11">
        <f>+'[1]PRESUPUESTO SIGEF 2021'!N67+'[1]PRESUPUESTO SIGEF 2021'!N68+'[1]PRESUPUESTO SIGEF 2021'!N69+'[1]PRESUPUESTO SIGEF 2021'!N70+'[1]PRESUPUESTO SIGEF 2021'!N71+'[1]PRESUPUESTO SIGEF 2021'!N72</f>
        <v>598050</v>
      </c>
      <c r="M17" s="11">
        <f>+'[1]PRESUPUESTO SIGEF 2021'!O67+'[1]PRESUPUESTO SIGEF 2021'!O68+'[1]PRESUPUESTO SIGEF 2021'!O69+'[1]PRESUPUESTO SIGEF 2021'!O70+'[1]PRESUPUESTO SIGEF 2021'!O71+'[1]PRESUPUESTO SIGEF 2021'!O72</f>
        <v>598050</v>
      </c>
      <c r="N17" s="11">
        <f>+'[1]PRESUPUESTO SIGEF 2021'!P67+'[1]PRESUPUESTO SIGEF 2021'!P68+'[1]PRESUPUESTO SIGEF 2021'!P69+'[1]PRESUPUESTO SIGEF 2021'!P70+'[1]PRESUPUESTO SIGEF 2021'!P71+'[1]PRESUPUESTO SIGEF 2021'!P72</f>
        <v>598050</v>
      </c>
      <c r="O17" s="11">
        <v>7176600</v>
      </c>
      <c r="P17" s="11">
        <f>+'[1]PRESUPUESTO SIGEF 2021'!U67+'[1]PRESUPUESTO SIGEF 2021'!U68+'[1]PRESUPUESTO SIGEF 2021'!U69+'[1]PRESUPUESTO SIGEF 2021'!U70+'[1]PRESUPUESTO SIGEF 2021'!U71+'[1]PRESUPUESTO SIGEF 2021'!U72</f>
        <v>7176600</v>
      </c>
    </row>
    <row r="18" spans="1:16" x14ac:dyDescent="0.25">
      <c r="A18" s="10" t="s">
        <v>35</v>
      </c>
      <c r="B18" s="10" t="s">
        <v>36</v>
      </c>
      <c r="C18" s="11">
        <f>+'[1]PRESUPUESTO SIGEF 2021'!E73+'[1]PRESUPUESTO SIGEF 2021'!E76</f>
        <v>0</v>
      </c>
      <c r="D18" s="11">
        <f>+'[1]PRESUPUESTO SIGEF 2021'!F73+'[1]PRESUPUESTO SIGEF 2021'!F76</f>
        <v>2276801</v>
      </c>
      <c r="E18" s="11">
        <f>+'[1]PRESUPUESTO SIGEF 2021'!G73+'[1]PRESUPUESTO SIGEF 2021'!G76</f>
        <v>0</v>
      </c>
      <c r="F18" s="11">
        <f>+'[1]PRESUPUESTO SIGEF 2021'!H73+'[1]PRESUPUESTO SIGEF 2021'!H76</f>
        <v>250000</v>
      </c>
      <c r="G18" s="11">
        <f>+'[1]PRESUPUESTO SIGEF 2021'!I73+'[1]PRESUPUESTO SIGEF 2021'!I76</f>
        <v>149600</v>
      </c>
      <c r="H18" s="11">
        <f>+'[1]PRESUPUESTO SIGEF 2021'!J73+'[1]PRESUPUESTO SIGEF 2021'!J76</f>
        <v>1600000</v>
      </c>
      <c r="I18" s="11">
        <f>+'[1]PRESUPUESTO SIGEF 2021'!K73+'[1]PRESUPUESTO SIGEF 2021'!K76</f>
        <v>0</v>
      </c>
      <c r="J18" s="11">
        <f>+'[1]PRESUPUESTO SIGEF 2021'!L73+'[1]PRESUPUESTO SIGEF 2021'!L76</f>
        <v>900000</v>
      </c>
      <c r="K18" s="11">
        <f>+'[1]PRESUPUESTO SIGEF 2021'!M73+'[1]PRESUPUESTO SIGEF 2021'!M76</f>
        <v>0</v>
      </c>
      <c r="L18" s="11">
        <f>+'[1]PRESUPUESTO SIGEF 2021'!N73+'[1]PRESUPUESTO SIGEF 2021'!N76</f>
        <v>0</v>
      </c>
      <c r="M18" s="11">
        <f>+'[1]PRESUPUESTO SIGEF 2021'!O73+'[1]PRESUPUESTO SIGEF 2021'!O76</f>
        <v>372000</v>
      </c>
      <c r="N18" s="11">
        <f>+'[1]PRESUPUESTO SIGEF 2021'!P73+'[1]PRESUPUESTO SIGEF 2021'!P76</f>
        <v>0</v>
      </c>
      <c r="O18" s="11">
        <v>5548401</v>
      </c>
      <c r="P18" s="11">
        <f>+'[1]PRESUPUESTO SIGEF 2021'!U73+'[1]PRESUPUESTO SIGEF 2021'!U76</f>
        <v>5048401</v>
      </c>
    </row>
    <row r="19" spans="1:16" x14ac:dyDescent="0.25">
      <c r="A19" s="10" t="s">
        <v>37</v>
      </c>
      <c r="B19" s="10" t="s">
        <v>38</v>
      </c>
      <c r="C19" s="11">
        <f>+'[1]PRESUPUESTO SIGEF 2021'!E80+'[1]PRESUPUESTO SIGEF 2021'!E83</f>
        <v>0</v>
      </c>
      <c r="D19" s="11">
        <f>+'[1]PRESUPUESTO SIGEF 2021'!F80+'[1]PRESUPUESTO SIGEF 2021'!F83</f>
        <v>860800</v>
      </c>
      <c r="E19" s="11">
        <f>+'[1]PRESUPUESTO SIGEF 2021'!G80+'[1]PRESUPUESTO SIGEF 2021'!G83</f>
        <v>0</v>
      </c>
      <c r="F19" s="11">
        <f>+'[1]PRESUPUESTO SIGEF 2021'!H80+'[1]PRESUPUESTO SIGEF 2021'!H83</f>
        <v>0</v>
      </c>
      <c r="G19" s="11">
        <f>+'[1]PRESUPUESTO SIGEF 2021'!I80+'[1]PRESUPUESTO SIGEF 2021'!I83</f>
        <v>950400</v>
      </c>
      <c r="H19" s="11">
        <f>+'[1]PRESUPUESTO SIGEF 2021'!J80+'[1]PRESUPUESTO SIGEF 2021'!J83</f>
        <v>0</v>
      </c>
      <c r="I19" s="11">
        <f>+'[1]PRESUPUESTO SIGEF 2021'!K80+'[1]PRESUPUESTO SIGEF 2021'!K83</f>
        <v>0</v>
      </c>
      <c r="J19" s="11">
        <f>+'[1]PRESUPUESTO SIGEF 2021'!L80+'[1]PRESUPUESTO SIGEF 2021'!L83</f>
        <v>702400</v>
      </c>
      <c r="K19" s="11">
        <f>+'[1]PRESUPUESTO SIGEF 2021'!M80+'[1]PRESUPUESTO SIGEF 2021'!M83</f>
        <v>0</v>
      </c>
      <c r="L19" s="11">
        <f>+'[1]PRESUPUESTO SIGEF 2021'!N80+'[1]PRESUPUESTO SIGEF 2021'!N83</f>
        <v>0</v>
      </c>
      <c r="M19" s="11">
        <f>+'[1]PRESUPUESTO SIGEF 2021'!O80+'[1]PRESUPUESTO SIGEF 2021'!O83</f>
        <v>315200</v>
      </c>
      <c r="N19" s="11">
        <f>+'[1]PRESUPUESTO SIGEF 2021'!P80+'[1]PRESUPUESTO SIGEF 2021'!P83</f>
        <v>0</v>
      </c>
      <c r="O19" s="11">
        <v>2828800</v>
      </c>
      <c r="P19" s="11">
        <f>+'[1]PRESUPUESTO SIGEF 2021'!U80+'[1]PRESUPUESTO SIGEF 2021'!U83</f>
        <v>944800</v>
      </c>
    </row>
    <row r="20" spans="1:16" x14ac:dyDescent="0.25">
      <c r="A20" s="10" t="s">
        <v>39</v>
      </c>
      <c r="B20" s="10" t="s">
        <v>40</v>
      </c>
      <c r="C20" s="11">
        <f>+'[1]PRESUPUESTO SIGEF 2021'!E85+'[1]PRESUPUESTO SIGEF 2021'!E88</f>
        <v>0</v>
      </c>
      <c r="D20" s="11">
        <f>+'[1]PRESUPUESTO SIGEF 2021'!F85+'[1]PRESUPUESTO SIGEF 2021'!F88</f>
        <v>1642000</v>
      </c>
      <c r="E20" s="11">
        <f>+'[1]PRESUPUESTO SIGEF 2021'!G85+'[1]PRESUPUESTO SIGEF 2021'!G88</f>
        <v>2000</v>
      </c>
      <c r="F20" s="11">
        <f>+'[1]PRESUPUESTO SIGEF 2021'!H85+'[1]PRESUPUESTO SIGEF 2021'!H88</f>
        <v>2000</v>
      </c>
      <c r="G20" s="11">
        <f>+'[1]PRESUPUESTO SIGEF 2021'!I85+'[1]PRESUPUESTO SIGEF 2021'!I88</f>
        <v>957000</v>
      </c>
      <c r="H20" s="11">
        <f>+'[1]PRESUPUESTO SIGEF 2021'!J85+'[1]PRESUPUESTO SIGEF 2021'!J88</f>
        <v>2000</v>
      </c>
      <c r="I20" s="11">
        <f>+'[1]PRESUPUESTO SIGEF 2021'!K85+'[1]PRESUPUESTO SIGEF 2021'!K88</f>
        <v>2000</v>
      </c>
      <c r="J20" s="11">
        <f>+'[1]PRESUPUESTO SIGEF 2021'!L85+'[1]PRESUPUESTO SIGEF 2021'!L88</f>
        <v>1087000</v>
      </c>
      <c r="K20" s="11">
        <f>+'[1]PRESUPUESTO SIGEF 2021'!M85+'[1]PRESUPUESTO SIGEF 2021'!M88</f>
        <v>2000</v>
      </c>
      <c r="L20" s="11">
        <f>+'[1]PRESUPUESTO SIGEF 2021'!N85+'[1]PRESUPUESTO SIGEF 2021'!N88</f>
        <v>2000</v>
      </c>
      <c r="M20" s="11">
        <f>+'[1]PRESUPUESTO SIGEF 2021'!O85+'[1]PRESUPUESTO SIGEF 2021'!O88</f>
        <v>1082000</v>
      </c>
      <c r="N20" s="11">
        <f>+'[1]PRESUPUESTO SIGEF 2021'!P85+'[1]PRESUPUESTO SIGEF 2021'!P88</f>
        <v>0</v>
      </c>
      <c r="O20" s="11">
        <v>4780000</v>
      </c>
      <c r="P20" s="11">
        <f>+'[1]PRESUPUESTO SIGEF 2021'!U85+'[1]PRESUPUESTO SIGEF 2021'!U88</f>
        <v>1216400</v>
      </c>
    </row>
    <row r="21" spans="1:16" x14ac:dyDescent="0.25">
      <c r="A21" s="10" t="s">
        <v>41</v>
      </c>
      <c r="B21" s="10" t="s">
        <v>42</v>
      </c>
      <c r="C21" s="11">
        <f>+'[1]PRESUPUESTO SIGEF 2021'!E84+'[1]PRESUPUESTO SIGEF 2021'!E90</f>
        <v>0</v>
      </c>
      <c r="D21" s="11">
        <f>+'[1]PRESUPUESTO SIGEF 2021'!F84+'[1]PRESUPUESTO SIGEF 2021'!F90</f>
        <v>0</v>
      </c>
      <c r="E21" s="11">
        <f>+'[1]PRESUPUESTO SIGEF 2021'!G84+'[1]PRESUPUESTO SIGEF 2021'!G90</f>
        <v>25000</v>
      </c>
      <c r="F21" s="11">
        <f>+'[1]PRESUPUESTO SIGEF 2021'!H84+'[1]PRESUPUESTO SIGEF 2021'!H90</f>
        <v>503870</v>
      </c>
      <c r="G21" s="11">
        <f>+'[1]PRESUPUESTO SIGEF 2021'!I84+'[1]PRESUPUESTO SIGEF 2021'!I90</f>
        <v>325000</v>
      </c>
      <c r="H21" s="11">
        <f>+'[1]PRESUPUESTO SIGEF 2021'!J84+'[1]PRESUPUESTO SIGEF 2021'!J90</f>
        <v>0</v>
      </c>
      <c r="I21" s="11">
        <f>+'[1]PRESUPUESTO SIGEF 2021'!K84+'[1]PRESUPUESTO SIGEF 2021'!K90</f>
        <v>0</v>
      </c>
      <c r="J21" s="11">
        <f>+'[1]PRESUPUESTO SIGEF 2021'!L84+'[1]PRESUPUESTO SIGEF 2021'!L90</f>
        <v>565000</v>
      </c>
      <c r="K21" s="11">
        <f>+'[1]PRESUPUESTO SIGEF 2021'!M84+'[1]PRESUPUESTO SIGEF 2021'!M90</f>
        <v>0</v>
      </c>
      <c r="L21" s="11">
        <f>+'[1]PRESUPUESTO SIGEF 2021'!N84+'[1]PRESUPUESTO SIGEF 2021'!N90</f>
        <v>0</v>
      </c>
      <c r="M21" s="11">
        <f>+'[1]PRESUPUESTO SIGEF 2021'!O84+'[1]PRESUPUESTO SIGEF 2021'!O90</f>
        <v>300000</v>
      </c>
      <c r="N21" s="11">
        <f>+'[1]PRESUPUESTO SIGEF 2021'!P84+'[1]PRESUPUESTO SIGEF 2021'!P90</f>
        <v>0</v>
      </c>
      <c r="O21" s="11">
        <v>1718870</v>
      </c>
      <c r="P21" s="11">
        <f>+'[1]PRESUPUESTO SIGEF 2021'!U84+'[1]PRESUPUESTO SIGEF 2021'!U89+'[1]PRESUPUESTO SIGEF 2021'!U90+'[1]PRESUPUESTO SIGEF 2021'!U93</f>
        <v>10338835.039999999</v>
      </c>
    </row>
    <row r="22" spans="1:16" x14ac:dyDescent="0.25">
      <c r="A22" s="10" t="s">
        <v>43</v>
      </c>
      <c r="B22" s="10" t="s">
        <v>44</v>
      </c>
      <c r="C22" s="11">
        <f>+'[1]PRESUPUESTO SIGEF 2021'!E94+'[1]PRESUPUESTO SIGEF 2021'!E95+'[1]PRESUPUESTO SIGEF 2021'!E96</f>
        <v>283333.33333333331</v>
      </c>
      <c r="D22" s="11">
        <f>+'[1]PRESUPUESTO SIGEF 2021'!F94+'[1]PRESUPUESTO SIGEF 2021'!F95+'[1]PRESUPUESTO SIGEF 2021'!F96</f>
        <v>283333.33333333331</v>
      </c>
      <c r="E22" s="11">
        <f>+'[1]PRESUPUESTO SIGEF 2021'!G94+'[1]PRESUPUESTO SIGEF 2021'!G95+'[1]PRESUPUESTO SIGEF 2021'!G96</f>
        <v>283333.33333333331</v>
      </c>
      <c r="F22" s="11">
        <f>+'[1]PRESUPUESTO SIGEF 2021'!H94+'[1]PRESUPUESTO SIGEF 2021'!H95+'[1]PRESUPUESTO SIGEF 2021'!H96</f>
        <v>777333.33333333326</v>
      </c>
      <c r="G22" s="11">
        <f>+'[1]PRESUPUESTO SIGEF 2021'!I94+'[1]PRESUPUESTO SIGEF 2021'!I95+'[1]PRESUPUESTO SIGEF 2021'!I96</f>
        <v>283333.33333333331</v>
      </c>
      <c r="H22" s="11">
        <f>+'[1]PRESUPUESTO SIGEF 2021'!J94+'[1]PRESUPUESTO SIGEF 2021'!J95+'[1]PRESUPUESTO SIGEF 2021'!J96</f>
        <v>283333.33333333331</v>
      </c>
      <c r="I22" s="11">
        <f>+'[1]PRESUPUESTO SIGEF 2021'!K94+'[1]PRESUPUESTO SIGEF 2021'!K95+'[1]PRESUPUESTO SIGEF 2021'!K96</f>
        <v>283333.33333333331</v>
      </c>
      <c r="J22" s="11">
        <f>+'[1]PRESUPUESTO SIGEF 2021'!L94+'[1]PRESUPUESTO SIGEF 2021'!L95+'[1]PRESUPUESTO SIGEF 2021'!L96</f>
        <v>283333.33333333331</v>
      </c>
      <c r="K22" s="11">
        <f>+'[1]PRESUPUESTO SIGEF 2021'!M94+'[1]PRESUPUESTO SIGEF 2021'!M95+'[1]PRESUPUESTO SIGEF 2021'!M96</f>
        <v>283333.33333333331</v>
      </c>
      <c r="L22" s="11">
        <f>+'[1]PRESUPUESTO SIGEF 2021'!N94+'[1]PRESUPUESTO SIGEF 2021'!N95+'[1]PRESUPUESTO SIGEF 2021'!N96</f>
        <v>283333.33333333331</v>
      </c>
      <c r="M22" s="11">
        <f>+'[1]PRESUPUESTO SIGEF 2021'!O94+'[1]PRESUPUESTO SIGEF 2021'!O95+'[1]PRESUPUESTO SIGEF 2021'!O96</f>
        <v>283333.33333333331</v>
      </c>
      <c r="N22" s="11">
        <f>+'[1]PRESUPUESTO SIGEF 2021'!P94+'[1]PRESUPUESTO SIGEF 2021'!P95+'[1]PRESUPUESTO SIGEF 2021'!P96</f>
        <v>283333.33333333331</v>
      </c>
      <c r="O22" s="11">
        <v>3894000.0000000009</v>
      </c>
      <c r="P22" s="11">
        <f>+'[1]PRESUPUESTO SIGEF 2021'!U96+'[1]PRESUPUESTO SIGEF 2021'!U95+'[1]PRESUPUESTO SIGEF 2021'!U94</f>
        <v>3894000</v>
      </c>
    </row>
    <row r="23" spans="1:16" x14ac:dyDescent="0.25">
      <c r="A23" s="10" t="s">
        <v>45</v>
      </c>
      <c r="B23" s="10" t="s">
        <v>46</v>
      </c>
      <c r="C23" s="11">
        <f>+'[1]PRESUPUESTO SIGEF 2021'!E97+'[1]PRESUPUESTO SIGEF 2021'!E99+'[1]PRESUPUESTO SIGEF 2021'!E101</f>
        <v>0</v>
      </c>
      <c r="D23" s="11">
        <f>+'[1]PRESUPUESTO SIGEF 2021'!F97+'[1]PRESUPUESTO SIGEF 2021'!F99+'[1]PRESUPUESTO SIGEF 2021'!F101</f>
        <v>98000</v>
      </c>
      <c r="E23" s="11">
        <f>+'[1]PRESUPUESTO SIGEF 2021'!G97+'[1]PRESUPUESTO SIGEF 2021'!G99+'[1]PRESUPUESTO SIGEF 2021'!G101</f>
        <v>190000</v>
      </c>
      <c r="F23" s="11">
        <f>+'[1]PRESUPUESTO SIGEF 2021'!H97+'[1]PRESUPUESTO SIGEF 2021'!H99+'[1]PRESUPUESTO SIGEF 2021'!H101</f>
        <v>0</v>
      </c>
      <c r="G23" s="11">
        <f>+'[1]PRESUPUESTO SIGEF 2021'!I97+'[1]PRESUPUESTO SIGEF 2021'!I99+'[1]PRESUPUESTO SIGEF 2021'!I101</f>
        <v>0</v>
      </c>
      <c r="H23" s="11">
        <f>+'[1]PRESUPUESTO SIGEF 2021'!J97+'[1]PRESUPUESTO SIGEF 2021'!J99+'[1]PRESUPUESTO SIGEF 2021'!J101</f>
        <v>0</v>
      </c>
      <c r="I23" s="11">
        <f>+'[1]PRESUPUESTO SIGEF 2021'!K97+'[1]PRESUPUESTO SIGEF 2021'!K99+'[1]PRESUPUESTO SIGEF 2021'!K101</f>
        <v>45000</v>
      </c>
      <c r="J23" s="11">
        <f>+'[1]PRESUPUESTO SIGEF 2021'!L97+'[1]PRESUPUESTO SIGEF 2021'!L99+'[1]PRESUPUESTO SIGEF 2021'!L101</f>
        <v>90000</v>
      </c>
      <c r="K23" s="11">
        <f>+'[1]PRESUPUESTO SIGEF 2021'!M97+'[1]PRESUPUESTO SIGEF 2021'!M99+'[1]PRESUPUESTO SIGEF 2021'!M101</f>
        <v>0</v>
      </c>
      <c r="L23" s="11">
        <f>+'[1]PRESUPUESTO SIGEF 2021'!N97+'[1]PRESUPUESTO SIGEF 2021'!N99+'[1]PRESUPUESTO SIGEF 2021'!N101</f>
        <v>0</v>
      </c>
      <c r="M23" s="11">
        <f>+'[1]PRESUPUESTO SIGEF 2021'!O97+'[1]PRESUPUESTO SIGEF 2021'!O99+'[1]PRESUPUESTO SIGEF 2021'!O101</f>
        <v>0</v>
      </c>
      <c r="N23" s="11">
        <f>+'[1]PRESUPUESTO SIGEF 2021'!P97+'[1]PRESUPUESTO SIGEF 2021'!P99+'[1]PRESUPUESTO SIGEF 2021'!P101</f>
        <v>0</v>
      </c>
      <c r="O23" s="11">
        <v>423000</v>
      </c>
      <c r="P23" s="11">
        <f>+'[1]PRESUPUESTO SIGEF 2021'!U97+'[1]PRESUPUESTO SIGEF 2021'!U98+'[1]PRESUPUESTO SIGEF 2021'!U99+'[1]PRESUPUESTO SIGEF 2021'!U100+'[1]PRESUPUESTO SIGEF 2021'!U101</f>
        <v>593000</v>
      </c>
    </row>
    <row r="24" spans="1:16" x14ac:dyDescent="0.25">
      <c r="A24" s="10" t="s">
        <v>47</v>
      </c>
      <c r="B24" s="10" t="s">
        <v>48</v>
      </c>
      <c r="C24" s="11">
        <f>+'[1]PRESUPUESTO SIGEF 2021'!E106+'[1]PRESUPUESTO SIGEF 2021'!E109+'[1]PRESUPUESTO SIGEF 2021'!E110+'[1]PRESUPUESTO SIGEF 2021'!E113</f>
        <v>0</v>
      </c>
      <c r="D24" s="11">
        <f>+'[1]PRESUPUESTO SIGEF 2021'!F106+'[1]PRESUPUESTO SIGEF 2021'!F109+'[1]PRESUPUESTO SIGEF 2021'!F110+'[1]PRESUPUESTO SIGEF 2021'!F113</f>
        <v>1864170</v>
      </c>
      <c r="E24" s="11">
        <f>+'[1]PRESUPUESTO SIGEF 2021'!G106+'[1]PRESUPUESTO SIGEF 2021'!G109+'[1]PRESUPUESTO SIGEF 2021'!G110+'[1]PRESUPUESTO SIGEF 2021'!G113</f>
        <v>285000</v>
      </c>
      <c r="F24" s="11">
        <f>+'[1]PRESUPUESTO SIGEF 2021'!H106+'[1]PRESUPUESTO SIGEF 2021'!H109+'[1]PRESUPUESTO SIGEF 2021'!H110+'[1]PRESUPUESTO SIGEF 2021'!H113</f>
        <v>0</v>
      </c>
      <c r="G24" s="11">
        <f>+'[1]PRESUPUESTO SIGEF 2021'!I106+'[1]PRESUPUESTO SIGEF 2021'!I109+'[1]PRESUPUESTO SIGEF 2021'!I110+'[1]PRESUPUESTO SIGEF 2021'!I113</f>
        <v>2065000</v>
      </c>
      <c r="H24" s="11">
        <f>+'[1]PRESUPUESTO SIGEF 2021'!J106+'[1]PRESUPUESTO SIGEF 2021'!J109+'[1]PRESUPUESTO SIGEF 2021'!J110+'[1]PRESUPUESTO SIGEF 2021'!J113</f>
        <v>1000000</v>
      </c>
      <c r="I24" s="11">
        <f>+'[1]PRESUPUESTO SIGEF 2021'!K106+'[1]PRESUPUESTO SIGEF 2021'!K109+'[1]PRESUPUESTO SIGEF 2021'!K110+'[1]PRESUPUESTO SIGEF 2021'!K113</f>
        <v>0</v>
      </c>
      <c r="J24" s="11">
        <f>+'[1]PRESUPUESTO SIGEF 2021'!L106+'[1]PRESUPUESTO SIGEF 2021'!L109+'[1]PRESUPUESTO SIGEF 2021'!L110+'[1]PRESUPUESTO SIGEF 2021'!L113</f>
        <v>2870840</v>
      </c>
      <c r="K24" s="11">
        <f>+'[1]PRESUPUESTO SIGEF 2021'!M106+'[1]PRESUPUESTO SIGEF 2021'!M109+'[1]PRESUPUESTO SIGEF 2021'!M110+'[1]PRESUPUESTO SIGEF 2021'!M113</f>
        <v>0</v>
      </c>
      <c r="L24" s="11">
        <f>+'[1]PRESUPUESTO SIGEF 2021'!N106+'[1]PRESUPUESTO SIGEF 2021'!N109+'[1]PRESUPUESTO SIGEF 2021'!N110+'[1]PRESUPUESTO SIGEF 2021'!N113</f>
        <v>2161000</v>
      </c>
      <c r="M24" s="11">
        <f>+'[1]PRESUPUESTO SIGEF 2021'!O106+'[1]PRESUPUESTO SIGEF 2021'!O109+'[1]PRESUPUESTO SIGEF 2021'!O110+'[1]PRESUPUESTO SIGEF 2021'!O113</f>
        <v>1272920</v>
      </c>
      <c r="N24" s="11">
        <f>+'[1]PRESUPUESTO SIGEF 2021'!P106+'[1]PRESUPUESTO SIGEF 2021'!P109+'[1]PRESUPUESTO SIGEF 2021'!P110+'[1]PRESUPUESTO SIGEF 2021'!P113</f>
        <v>0</v>
      </c>
      <c r="O24" s="11">
        <v>11518930</v>
      </c>
      <c r="P24" s="11">
        <v>31621065.060000002</v>
      </c>
    </row>
    <row r="25" spans="1:16" x14ac:dyDescent="0.25">
      <c r="A25" s="10" t="s">
        <v>49</v>
      </c>
      <c r="B25" s="10" t="s">
        <v>50</v>
      </c>
      <c r="C25" s="11">
        <f>+'[1]PRESUPUESTO SIGEF 2021'!E116</f>
        <v>0</v>
      </c>
      <c r="D25" s="11">
        <f>+'[1]PRESUPUESTO SIGEF 2021'!F116</f>
        <v>475000</v>
      </c>
      <c r="E25" s="11">
        <f>+'[1]PRESUPUESTO SIGEF 2021'!G116</f>
        <v>0</v>
      </c>
      <c r="F25" s="11">
        <f>+'[1]PRESUPUESTO SIGEF 2021'!H116</f>
        <v>0</v>
      </c>
      <c r="G25" s="11">
        <f>+'[1]PRESUPUESTO SIGEF 2021'!I116</f>
        <v>400000</v>
      </c>
      <c r="H25" s="11">
        <f>+'[1]PRESUPUESTO SIGEF 2021'!J116</f>
        <v>0</v>
      </c>
      <c r="I25" s="11">
        <f>+'[1]PRESUPUESTO SIGEF 2021'!K116</f>
        <v>0</v>
      </c>
      <c r="J25" s="11">
        <f>+'[1]PRESUPUESTO SIGEF 2021'!L116</f>
        <v>244000</v>
      </c>
      <c r="K25" s="11">
        <f>+'[1]PRESUPUESTO SIGEF 2021'!M116</f>
        <v>0</v>
      </c>
      <c r="L25" s="11">
        <f>+'[1]PRESUPUESTO SIGEF 2021'!N116</f>
        <v>0</v>
      </c>
      <c r="M25" s="11">
        <f>+'[1]PRESUPUESTO SIGEF 2021'!O116</f>
        <v>184000</v>
      </c>
      <c r="N25" s="11">
        <f>+'[1]PRESUPUESTO SIGEF 2021'!P116</f>
        <v>0</v>
      </c>
      <c r="O25" s="11">
        <v>1303000</v>
      </c>
      <c r="P25" s="11">
        <f>+'[1]PRESUPUESTO SIGEF 2021'!U116</f>
        <v>2293000</v>
      </c>
    </row>
    <row r="26" spans="1:16" x14ac:dyDescent="0.25">
      <c r="A26" s="17">
        <v>2.2999999999999998</v>
      </c>
      <c r="B26" s="4" t="s">
        <v>51</v>
      </c>
      <c r="C26" s="18">
        <f>SUM(C27:C34)</f>
        <v>312000</v>
      </c>
      <c r="D26" s="18">
        <f t="shared" ref="D26:N26" si="3">SUM(D27:D34)</f>
        <v>5030165</v>
      </c>
      <c r="E26" s="18">
        <f t="shared" si="3"/>
        <v>592000</v>
      </c>
      <c r="F26" s="18">
        <f t="shared" si="3"/>
        <v>312000</v>
      </c>
      <c r="G26" s="18">
        <f t="shared" si="3"/>
        <v>4380549</v>
      </c>
      <c r="H26" s="18">
        <f t="shared" si="3"/>
        <v>1864000</v>
      </c>
      <c r="I26" s="18">
        <f t="shared" si="3"/>
        <v>312000</v>
      </c>
      <c r="J26" s="18">
        <f t="shared" si="3"/>
        <v>3778595</v>
      </c>
      <c r="K26" s="18">
        <f t="shared" si="3"/>
        <v>312000</v>
      </c>
      <c r="L26" s="18">
        <f t="shared" si="3"/>
        <v>2122000</v>
      </c>
      <c r="M26" s="18">
        <f t="shared" si="3"/>
        <v>1047124</v>
      </c>
      <c r="N26" s="18">
        <f t="shared" si="3"/>
        <v>312000</v>
      </c>
      <c r="O26" s="18">
        <f t="shared" si="2"/>
        <v>20374433</v>
      </c>
      <c r="P26" s="18">
        <f>SUM(P27:P34)</f>
        <v>15912177.800000001</v>
      </c>
    </row>
    <row r="27" spans="1:16" x14ac:dyDescent="0.25">
      <c r="A27" s="10" t="s">
        <v>52</v>
      </c>
      <c r="B27" s="10" t="s">
        <v>53</v>
      </c>
      <c r="C27" s="11">
        <f>+'[1]PRESUPUESTO SIGEF 2021'!E119+'[1]PRESUPUESTO SIGEF 2021'!E122</f>
        <v>0</v>
      </c>
      <c r="D27" s="11">
        <f>+'[1]PRESUPUESTO SIGEF 2021'!F119+'[1]PRESUPUESTO SIGEF 2021'!F122</f>
        <v>271250</v>
      </c>
      <c r="E27" s="11">
        <f>+'[1]PRESUPUESTO SIGEF 2021'!G119+'[1]PRESUPUESTO SIGEF 2021'!G122</f>
        <v>0</v>
      </c>
      <c r="F27" s="11">
        <f>+'[1]PRESUPUESTO SIGEF 2021'!H119+'[1]PRESUPUESTO SIGEF 2021'!H122</f>
        <v>0</v>
      </c>
      <c r="G27" s="11">
        <f>+'[1]PRESUPUESTO SIGEF 2021'!I119+'[1]PRESUPUESTO SIGEF 2021'!I122</f>
        <v>126250</v>
      </c>
      <c r="H27" s="11">
        <f>+'[1]PRESUPUESTO SIGEF 2021'!J119+'[1]PRESUPUESTO SIGEF 2021'!J122</f>
        <v>0</v>
      </c>
      <c r="I27" s="11">
        <f>+'[1]PRESUPUESTO SIGEF 2021'!K119+'[1]PRESUPUESTO SIGEF 2021'!K122</f>
        <v>0</v>
      </c>
      <c r="J27" s="11">
        <f>+'[1]PRESUPUESTO SIGEF 2021'!L119+'[1]PRESUPUESTO SIGEF 2021'!L122</f>
        <v>126250</v>
      </c>
      <c r="K27" s="11">
        <f>+'[1]PRESUPUESTO SIGEF 2021'!M119+'[1]PRESUPUESTO SIGEF 2021'!M122</f>
        <v>0</v>
      </c>
      <c r="L27" s="11">
        <f>+'[1]PRESUPUESTO SIGEF 2021'!N119+'[1]PRESUPUESTO SIGEF 2021'!N122</f>
        <v>0</v>
      </c>
      <c r="M27" s="11">
        <f>+'[1]PRESUPUESTO SIGEF 2021'!O119+'[1]PRESUPUESTO SIGEF 2021'!O122</f>
        <v>271250</v>
      </c>
      <c r="N27" s="11">
        <f>+'[1]PRESUPUESTO SIGEF 2021'!P119+'[1]PRESUPUESTO SIGEF 2021'!P122</f>
        <v>0</v>
      </c>
      <c r="O27" s="11">
        <v>795000</v>
      </c>
      <c r="P27" s="11">
        <f>+'[1]PRESUPUESTO SIGEF 2021'!U119</f>
        <v>466199</v>
      </c>
    </row>
    <row r="28" spans="1:16" x14ac:dyDescent="0.25">
      <c r="A28" s="10" t="s">
        <v>54</v>
      </c>
      <c r="B28" s="10" t="s">
        <v>55</v>
      </c>
      <c r="C28" s="11">
        <f>+'[1]PRESUPUESTO SIGEF 2021'!E124+'[1]PRESUPUESTO SIGEF 2021'!E126+'[1]PRESUPUESTO SIGEF 2021'!E128</f>
        <v>0</v>
      </c>
      <c r="D28" s="11">
        <f>+'[1]PRESUPUESTO SIGEF 2021'!F124+'[1]PRESUPUESTO SIGEF 2021'!F126+'[1]PRESUPUESTO SIGEF 2021'!F128</f>
        <v>1050850</v>
      </c>
      <c r="E28" s="11">
        <f>+'[1]PRESUPUESTO SIGEF 2021'!G124+'[1]PRESUPUESTO SIGEF 2021'!G126+'[1]PRESUPUESTO SIGEF 2021'!G128</f>
        <v>0</v>
      </c>
      <c r="F28" s="11">
        <f>+'[1]PRESUPUESTO SIGEF 2021'!H124+'[1]PRESUPUESTO SIGEF 2021'!H126+'[1]PRESUPUESTO SIGEF 2021'!H128</f>
        <v>0</v>
      </c>
      <c r="G28" s="11">
        <f>+'[1]PRESUPUESTO SIGEF 2021'!I124+'[1]PRESUPUESTO SIGEF 2021'!I126+'[1]PRESUPUESTO SIGEF 2021'!I128</f>
        <v>600000</v>
      </c>
      <c r="H28" s="11">
        <f>+'[1]PRESUPUESTO SIGEF 2021'!J124+'[1]PRESUPUESTO SIGEF 2021'!J126+'[1]PRESUPUESTO SIGEF 2021'!J128</f>
        <v>90000</v>
      </c>
      <c r="I28" s="11">
        <f>+'[1]PRESUPUESTO SIGEF 2021'!K124+'[1]PRESUPUESTO SIGEF 2021'!K126+'[1]PRESUPUESTO SIGEF 2021'!K128</f>
        <v>0</v>
      </c>
      <c r="J28" s="11">
        <f>+'[1]PRESUPUESTO SIGEF 2021'!L124+'[1]PRESUPUESTO SIGEF 2021'!L126+'[1]PRESUPUESTO SIGEF 2021'!L128</f>
        <v>200000</v>
      </c>
      <c r="K28" s="11">
        <f>+'[1]PRESUPUESTO SIGEF 2021'!M124+'[1]PRESUPUESTO SIGEF 2021'!M126+'[1]PRESUPUESTO SIGEF 2021'!M128</f>
        <v>0</v>
      </c>
      <c r="L28" s="11">
        <f>+'[1]PRESUPUESTO SIGEF 2021'!N124+'[1]PRESUPUESTO SIGEF 2021'!N126+'[1]PRESUPUESTO SIGEF 2021'!N128</f>
        <v>0</v>
      </c>
      <c r="M28" s="11">
        <f>+'[1]PRESUPUESTO SIGEF 2021'!O124+'[1]PRESUPUESTO SIGEF 2021'!O126+'[1]PRESUPUESTO SIGEF 2021'!O128</f>
        <v>300000</v>
      </c>
      <c r="N28" s="11">
        <f>+'[1]PRESUPUESTO SIGEF 2021'!P124+'[1]PRESUPUESTO SIGEF 2021'!P126+'[1]PRESUPUESTO SIGEF 2021'!P128</f>
        <v>0</v>
      </c>
      <c r="O28" s="11">
        <v>2240850</v>
      </c>
      <c r="P28" s="11">
        <f>+'[1]PRESUPUESTO SIGEF 2021'!U124+'[1]PRESUPUESTO SIGEF 2021'!U126+'[1]PRESUPUESTO SIGEF 2021'!U128</f>
        <v>2669651</v>
      </c>
    </row>
    <row r="29" spans="1:16" x14ac:dyDescent="0.25">
      <c r="A29" s="10" t="s">
        <v>56</v>
      </c>
      <c r="B29" s="10" t="s">
        <v>57</v>
      </c>
      <c r="C29" s="11">
        <f>+'[1]PRESUPUESTO SIGEF 2021'!E129+'[1]PRESUPUESTO SIGEF 2021'!E130+'[1]PRESUPUESTO SIGEF 2021'!E133</f>
        <v>0</v>
      </c>
      <c r="D29" s="11">
        <f>+'[1]PRESUPUESTO SIGEF 2021'!F129+'[1]PRESUPUESTO SIGEF 2021'!F130+'[1]PRESUPUESTO SIGEF 2021'!F133</f>
        <v>1070000</v>
      </c>
      <c r="E29" s="11">
        <f>+'[1]PRESUPUESTO SIGEF 2021'!G129+'[1]PRESUPUESTO SIGEF 2021'!G130+'[1]PRESUPUESTO SIGEF 2021'!G133</f>
        <v>0</v>
      </c>
      <c r="F29" s="11">
        <f>+'[1]PRESUPUESTO SIGEF 2021'!H129+'[1]PRESUPUESTO SIGEF 2021'!H130+'[1]PRESUPUESTO SIGEF 2021'!H133</f>
        <v>0</v>
      </c>
      <c r="G29" s="11">
        <f>+'[1]PRESUPUESTO SIGEF 2021'!I129+'[1]PRESUPUESTO SIGEF 2021'!I130+'[1]PRESUPUESTO SIGEF 2021'!I133</f>
        <v>1325000</v>
      </c>
      <c r="H29" s="11">
        <f>+'[1]PRESUPUESTO SIGEF 2021'!J129+'[1]PRESUPUESTO SIGEF 2021'!J130+'[1]PRESUPUESTO SIGEF 2021'!J133</f>
        <v>282000</v>
      </c>
      <c r="I29" s="11">
        <f>+'[1]PRESUPUESTO SIGEF 2021'!K129+'[1]PRESUPUESTO SIGEF 2021'!K130+'[1]PRESUPUESTO SIGEF 2021'!K133</f>
        <v>0</v>
      </c>
      <c r="J29" s="11">
        <f>+'[1]PRESUPUESTO SIGEF 2021'!L129+'[1]PRESUPUESTO SIGEF 2021'!L130+'[1]PRESUPUESTO SIGEF 2021'!L133</f>
        <v>778000</v>
      </c>
      <c r="K29" s="11">
        <f>+'[1]PRESUPUESTO SIGEF 2021'!M129+'[1]PRESUPUESTO SIGEF 2021'!M130+'[1]PRESUPUESTO SIGEF 2021'!M133</f>
        <v>0</v>
      </c>
      <c r="L29" s="11">
        <f>+'[1]PRESUPUESTO SIGEF 2021'!N129+'[1]PRESUPUESTO SIGEF 2021'!N130+'[1]PRESUPUESTO SIGEF 2021'!N133</f>
        <v>0</v>
      </c>
      <c r="M29" s="11">
        <f>+'[1]PRESUPUESTO SIGEF 2021'!O129+'[1]PRESUPUESTO SIGEF 2021'!O130+'[1]PRESUPUESTO SIGEF 2021'!O133</f>
        <v>0</v>
      </c>
      <c r="N29" s="11">
        <f>+'[1]PRESUPUESTO SIGEF 2021'!P129+'[1]PRESUPUESTO SIGEF 2021'!P130+'[1]PRESUPUESTO SIGEF 2021'!P133</f>
        <v>0</v>
      </c>
      <c r="O29" s="11">
        <v>3455000</v>
      </c>
      <c r="P29" s="11">
        <f>+'[1]PRESUPUESTO SIGEF 2021'!U129+'[1]PRESUPUESTO SIGEF 2021'!U130+'[1]PRESUPUESTO SIGEF 2021'!U133</f>
        <v>2036620.32</v>
      </c>
    </row>
    <row r="30" spans="1:16" x14ac:dyDescent="0.25">
      <c r="A30" s="10" t="s">
        <v>58</v>
      </c>
      <c r="B30" s="10" t="s">
        <v>59</v>
      </c>
      <c r="C30" s="11">
        <f>+'[1]PRESUPUESTO SIGEF 2021'!E134</f>
        <v>0</v>
      </c>
      <c r="D30" s="11">
        <f>+'[1]PRESUPUESTO SIGEF 2021'!F134</f>
        <v>30000</v>
      </c>
      <c r="E30" s="11">
        <f>+'[1]PRESUPUESTO SIGEF 2021'!G134</f>
        <v>0</v>
      </c>
      <c r="F30" s="11">
        <f>+'[1]PRESUPUESTO SIGEF 2021'!H134</f>
        <v>0</v>
      </c>
      <c r="G30" s="11">
        <f>+'[1]PRESUPUESTO SIGEF 2021'!I134</f>
        <v>30000</v>
      </c>
      <c r="H30" s="11">
        <f>+'[1]PRESUPUESTO SIGEF 2021'!J134</f>
        <v>0</v>
      </c>
      <c r="I30" s="11">
        <f>+'[1]PRESUPUESTO SIGEF 2021'!K134</f>
        <v>0</v>
      </c>
      <c r="J30" s="11">
        <f>+'[1]PRESUPUESTO SIGEF 2021'!L134</f>
        <v>30000</v>
      </c>
      <c r="K30" s="11">
        <f>+'[1]PRESUPUESTO SIGEF 2021'!M134</f>
        <v>0</v>
      </c>
      <c r="L30" s="11">
        <f>+'[1]PRESUPUESTO SIGEF 2021'!N134</f>
        <v>0</v>
      </c>
      <c r="M30" s="11">
        <f>+'[1]PRESUPUESTO SIGEF 2021'!O134</f>
        <v>30000</v>
      </c>
      <c r="N30" s="11">
        <f>+'[1]PRESUPUESTO SIGEF 2021'!P134</f>
        <v>0</v>
      </c>
      <c r="O30" s="11">
        <v>120000</v>
      </c>
      <c r="P30" s="11">
        <f>+'[1]PRESUPUESTO SIGEF 2021'!U134</f>
        <v>105000</v>
      </c>
    </row>
    <row r="31" spans="1:16" x14ac:dyDescent="0.25">
      <c r="A31" s="10" t="s">
        <v>60</v>
      </c>
      <c r="B31" s="10" t="s">
        <v>61</v>
      </c>
      <c r="C31" s="11">
        <f>+'[1]PRESUPUESTO SIGEF 2021'!E136+'[1]PRESUPUESTO SIGEF 2021'!E137+'[1]PRESUPUESTO SIGEF 2021'!E138</f>
        <v>0</v>
      </c>
      <c r="D31" s="11">
        <f>+'[1]PRESUPUESTO SIGEF 2021'!F136+'[1]PRESUPUESTO SIGEF 2021'!F137+'[1]PRESUPUESTO SIGEF 2021'!F138</f>
        <v>0</v>
      </c>
      <c r="E31" s="11">
        <f>+'[1]PRESUPUESTO SIGEF 2021'!G136+'[1]PRESUPUESTO SIGEF 2021'!G137+'[1]PRESUPUESTO SIGEF 2021'!G138</f>
        <v>280000</v>
      </c>
      <c r="F31" s="11">
        <f>+'[1]PRESUPUESTO SIGEF 2021'!H136+'[1]PRESUPUESTO SIGEF 2021'!H137+'[1]PRESUPUESTO SIGEF 2021'!H138</f>
        <v>0</v>
      </c>
      <c r="G31" s="11">
        <f>+'[1]PRESUPUESTO SIGEF 2021'!I136+'[1]PRESUPUESTO SIGEF 2021'!I137+'[1]PRESUPUESTO SIGEF 2021'!I138</f>
        <v>0</v>
      </c>
      <c r="H31" s="11">
        <f>+'[1]PRESUPUESTO SIGEF 2021'!J136+'[1]PRESUPUESTO SIGEF 2021'!J137+'[1]PRESUPUESTO SIGEF 2021'!J138</f>
        <v>80000</v>
      </c>
      <c r="I31" s="11">
        <f>+'[1]PRESUPUESTO SIGEF 2021'!K136+'[1]PRESUPUESTO SIGEF 2021'!K137+'[1]PRESUPUESTO SIGEF 2021'!K138</f>
        <v>0</v>
      </c>
      <c r="J31" s="11">
        <f>+'[1]PRESUPUESTO SIGEF 2021'!L136+'[1]PRESUPUESTO SIGEF 2021'!L137+'[1]PRESUPUESTO SIGEF 2021'!L138</f>
        <v>135000</v>
      </c>
      <c r="K31" s="11">
        <f>+'[1]PRESUPUESTO SIGEF 2021'!M136+'[1]PRESUPUESTO SIGEF 2021'!M137+'[1]PRESUPUESTO SIGEF 2021'!M138</f>
        <v>0</v>
      </c>
      <c r="L31" s="11">
        <f>+'[1]PRESUPUESTO SIGEF 2021'!N136+'[1]PRESUPUESTO SIGEF 2021'!N137+'[1]PRESUPUESTO SIGEF 2021'!N138</f>
        <v>0</v>
      </c>
      <c r="M31" s="11">
        <f>+'[1]PRESUPUESTO SIGEF 2021'!O136+'[1]PRESUPUESTO SIGEF 2021'!O137+'[1]PRESUPUESTO SIGEF 2021'!O138</f>
        <v>0</v>
      </c>
      <c r="N31" s="11">
        <f>+'[1]PRESUPUESTO SIGEF 2021'!P136+'[1]PRESUPUESTO SIGEF 2021'!P137+'[1]PRESUPUESTO SIGEF 2021'!P138</f>
        <v>0</v>
      </c>
      <c r="O31" s="11">
        <v>495000</v>
      </c>
      <c r="P31" s="11">
        <f>+'[1]PRESUPUESTO SIGEF 2021'!U136+'[1]PRESUPUESTO SIGEF 2021'!U137+'[1]PRESUPUESTO SIGEF 2021'!U138</f>
        <v>495000</v>
      </c>
    </row>
    <row r="32" spans="1:16" x14ac:dyDescent="0.25">
      <c r="A32" s="10" t="s">
        <v>62</v>
      </c>
      <c r="B32" s="10" t="s">
        <v>63</v>
      </c>
      <c r="C32" s="11">
        <f>+'[1]PRESUPUESTO SIGEF 2021'!E139+'[1]PRESUPUESTO SIGEF 2021'!E141</f>
        <v>0</v>
      </c>
      <c r="D32" s="11">
        <f>+'[1]PRESUPUESTO SIGEF 2021'!F139+'[1]PRESUPUESTO SIGEF 2021'!F141</f>
        <v>51265</v>
      </c>
      <c r="E32" s="11">
        <f>+'[1]PRESUPUESTO SIGEF 2021'!G139+'[1]PRESUPUESTO SIGEF 2021'!G141</f>
        <v>0</v>
      </c>
      <c r="F32" s="11">
        <f>+'[1]PRESUPUESTO SIGEF 2021'!H139+'[1]PRESUPUESTO SIGEF 2021'!H141</f>
        <v>0</v>
      </c>
      <c r="G32" s="11">
        <f>+'[1]PRESUPUESTO SIGEF 2021'!I139+'[1]PRESUPUESTO SIGEF 2021'!I141</f>
        <v>310000</v>
      </c>
      <c r="H32" s="11">
        <f>+'[1]PRESUPUESTO SIGEF 2021'!J139+'[1]PRESUPUESTO SIGEF 2021'!J141</f>
        <v>0</v>
      </c>
      <c r="I32" s="11">
        <f>+'[1]PRESUPUESTO SIGEF 2021'!K139+'[1]PRESUPUESTO SIGEF 2021'!K141</f>
        <v>0</v>
      </c>
      <c r="J32" s="11">
        <f>+'[1]PRESUPUESTO SIGEF 2021'!L139+'[1]PRESUPUESTO SIGEF 2021'!L141</f>
        <v>31185</v>
      </c>
      <c r="K32" s="11">
        <f>+'[1]PRESUPUESTO SIGEF 2021'!M139+'[1]PRESUPUESTO SIGEF 2021'!M141</f>
        <v>0</v>
      </c>
      <c r="L32" s="11">
        <f>+'[1]PRESUPUESTO SIGEF 2021'!N139+'[1]PRESUPUESTO SIGEF 2021'!N141</f>
        <v>0</v>
      </c>
      <c r="M32" s="11">
        <f>+'[1]PRESUPUESTO SIGEF 2021'!O139+'[1]PRESUPUESTO SIGEF 2021'!O141</f>
        <v>14425</v>
      </c>
      <c r="N32" s="11">
        <f>+'[1]PRESUPUESTO SIGEF 2021'!P139+'[1]PRESUPUESTO SIGEF 2021'!P141</f>
        <v>0</v>
      </c>
      <c r="O32" s="11">
        <v>406875</v>
      </c>
      <c r="P32" s="11">
        <f>+'[1]PRESUPUESTO SIGEF 2021'!U139+'[1]PRESUPUESTO SIGEF 2021'!U141</f>
        <v>406875</v>
      </c>
    </row>
    <row r="33" spans="1:16" x14ac:dyDescent="0.25">
      <c r="A33" s="10" t="s">
        <v>64</v>
      </c>
      <c r="B33" s="10" t="s">
        <v>65</v>
      </c>
      <c r="C33" s="11">
        <f>+'[1]PRESUPUESTO SIGEF 2021'!E143+'[1]PRESUPUESTO SIGEF 2021'!E147+'[1]PRESUPUESTO SIGEF 2021'!E149+'[1]PRESUPUESTO SIGEF 2021'!E151</f>
        <v>312000</v>
      </c>
      <c r="D33" s="11">
        <f>+'[1]PRESUPUESTO SIGEF 2021'!F143+'[1]PRESUPUESTO SIGEF 2021'!F147+'[1]PRESUPUESTO SIGEF 2021'!F149+'[1]PRESUPUESTO SIGEF 2021'!F151</f>
        <v>327000</v>
      </c>
      <c r="E33" s="11">
        <f>+'[1]PRESUPUESTO SIGEF 2021'!G143+'[1]PRESUPUESTO SIGEF 2021'!G147+'[1]PRESUPUESTO SIGEF 2021'!G149+'[1]PRESUPUESTO SIGEF 2021'!G151</f>
        <v>312000</v>
      </c>
      <c r="F33" s="11">
        <f>+'[1]PRESUPUESTO SIGEF 2021'!H143+'[1]PRESUPUESTO SIGEF 2021'!H147+'[1]PRESUPUESTO SIGEF 2021'!H149+'[1]PRESUPUESTO SIGEF 2021'!H151</f>
        <v>312000</v>
      </c>
      <c r="G33" s="11">
        <f>+'[1]PRESUPUESTO SIGEF 2021'!I143+'[1]PRESUPUESTO SIGEF 2021'!I147+'[1]PRESUPUESTO SIGEF 2021'!I149+'[1]PRESUPUESTO SIGEF 2021'!I151</f>
        <v>382000</v>
      </c>
      <c r="H33" s="11">
        <f>+'[1]PRESUPUESTO SIGEF 2021'!J143+'[1]PRESUPUESTO SIGEF 2021'!J147+'[1]PRESUPUESTO SIGEF 2021'!J149+'[1]PRESUPUESTO SIGEF 2021'!J151</f>
        <v>312000</v>
      </c>
      <c r="I33" s="11">
        <f>+'[1]PRESUPUESTO SIGEF 2021'!K143+'[1]PRESUPUESTO SIGEF 2021'!K147+'[1]PRESUPUESTO SIGEF 2021'!K149+'[1]PRESUPUESTO SIGEF 2021'!K151</f>
        <v>312000</v>
      </c>
      <c r="J33" s="11">
        <f>+'[1]PRESUPUESTO SIGEF 2021'!L143+'[1]PRESUPUESTO SIGEF 2021'!L147+'[1]PRESUPUESTO SIGEF 2021'!L149+'[1]PRESUPUESTO SIGEF 2021'!L151</f>
        <v>327000</v>
      </c>
      <c r="K33" s="11">
        <f>+'[1]PRESUPUESTO SIGEF 2021'!M143+'[1]PRESUPUESTO SIGEF 2021'!M147+'[1]PRESUPUESTO SIGEF 2021'!M149+'[1]PRESUPUESTO SIGEF 2021'!M151</f>
        <v>312000</v>
      </c>
      <c r="L33" s="11">
        <f>+'[1]PRESUPUESTO SIGEF 2021'!N143+'[1]PRESUPUESTO SIGEF 2021'!N147+'[1]PRESUPUESTO SIGEF 2021'!N149+'[1]PRESUPUESTO SIGEF 2021'!N151</f>
        <v>312000</v>
      </c>
      <c r="M33" s="11">
        <f>+'[1]PRESUPUESTO SIGEF 2021'!O143+'[1]PRESUPUESTO SIGEF 2021'!O147+'[1]PRESUPUESTO SIGEF 2021'!O149+'[1]PRESUPUESTO SIGEF 2021'!O151</f>
        <v>312000</v>
      </c>
      <c r="N33" s="11">
        <f>+'[1]PRESUPUESTO SIGEF 2021'!P143+'[1]PRESUPUESTO SIGEF 2021'!P147+'[1]PRESUPUESTO SIGEF 2021'!P149+'[1]PRESUPUESTO SIGEF 2021'!P151</f>
        <v>312000</v>
      </c>
      <c r="O33" s="11">
        <v>3844000</v>
      </c>
      <c r="P33" s="11">
        <f>+'[1]PRESUPUESTO SIGEF 2021'!U143+'[1]PRESUPUESTO SIGEF 2021'!U147+'[1]PRESUPUESTO SIGEF 2021'!U148+'[1]PRESUPUESTO SIGEF 2021'!U149+'[1]PRESUPUESTO SIGEF 2021'!U150+'[1]PRESUPUESTO SIGEF 2021'!U151</f>
        <v>3849376</v>
      </c>
    </row>
    <row r="34" spans="1:16" x14ac:dyDescent="0.25">
      <c r="A34" s="10" t="s">
        <v>66</v>
      </c>
      <c r="B34" s="10" t="s">
        <v>67</v>
      </c>
      <c r="C34" s="11">
        <f>+'[1]PRESUPUESTO SIGEF 2021'!E152+'[1]PRESUPUESTO SIGEF 2021'!E154+'[1]PRESUPUESTO SIGEF 2021'!E160+'[1]PRESUPUESTO SIGEF 2021'!E162+'[1]PRESUPUESTO SIGEF 2021'!E166</f>
        <v>0</v>
      </c>
      <c r="D34" s="11">
        <f>+'[1]PRESUPUESTO SIGEF 2021'!F152+'[1]PRESUPUESTO SIGEF 2021'!F154+'[1]PRESUPUESTO SIGEF 2021'!F160+'[1]PRESUPUESTO SIGEF 2021'!F162+'[1]PRESUPUESTO SIGEF 2021'!F166</f>
        <v>2229800</v>
      </c>
      <c r="E34" s="11">
        <f>+'[1]PRESUPUESTO SIGEF 2021'!G152+'[1]PRESUPUESTO SIGEF 2021'!G154+'[1]PRESUPUESTO SIGEF 2021'!G160+'[1]PRESUPUESTO SIGEF 2021'!G162+'[1]PRESUPUESTO SIGEF 2021'!G166</f>
        <v>0</v>
      </c>
      <c r="F34" s="11">
        <f>+'[1]PRESUPUESTO SIGEF 2021'!H152+'[1]PRESUPUESTO SIGEF 2021'!H154+'[1]PRESUPUESTO SIGEF 2021'!H160+'[1]PRESUPUESTO SIGEF 2021'!H162+'[1]PRESUPUESTO SIGEF 2021'!H166</f>
        <v>0</v>
      </c>
      <c r="G34" s="11">
        <f>+'[1]PRESUPUESTO SIGEF 2021'!I152+'[1]PRESUPUESTO SIGEF 2021'!I154+'[1]PRESUPUESTO SIGEF 2021'!I160+'[1]PRESUPUESTO SIGEF 2021'!I162+'[1]PRESUPUESTO SIGEF 2021'!I166</f>
        <v>1607299</v>
      </c>
      <c r="H34" s="11">
        <f>+'[1]PRESUPUESTO SIGEF 2021'!J152+'[1]PRESUPUESTO SIGEF 2021'!J154+'[1]PRESUPUESTO SIGEF 2021'!J160+'[1]PRESUPUESTO SIGEF 2021'!J162+'[1]PRESUPUESTO SIGEF 2021'!J166</f>
        <v>1100000</v>
      </c>
      <c r="I34" s="11">
        <f>+'[1]PRESUPUESTO SIGEF 2021'!K152+'[1]PRESUPUESTO SIGEF 2021'!K154+'[1]PRESUPUESTO SIGEF 2021'!K160+'[1]PRESUPUESTO SIGEF 2021'!K162+'[1]PRESUPUESTO SIGEF 2021'!K166</f>
        <v>0</v>
      </c>
      <c r="J34" s="11">
        <f>+'[1]PRESUPUESTO SIGEF 2021'!L152+'[1]PRESUPUESTO SIGEF 2021'!L154+'[1]PRESUPUESTO SIGEF 2021'!L160+'[1]PRESUPUESTO SIGEF 2021'!L162+'[1]PRESUPUESTO SIGEF 2021'!L166</f>
        <v>2151160</v>
      </c>
      <c r="K34" s="11">
        <f>+'[1]PRESUPUESTO SIGEF 2021'!M152+'[1]PRESUPUESTO SIGEF 2021'!M154+'[1]PRESUPUESTO SIGEF 2021'!M160+'[1]PRESUPUESTO SIGEF 2021'!M162+'[1]PRESUPUESTO SIGEF 2021'!M166</f>
        <v>0</v>
      </c>
      <c r="L34" s="11">
        <f>+'[1]PRESUPUESTO SIGEF 2021'!N152+'[1]PRESUPUESTO SIGEF 2021'!N154+'[1]PRESUPUESTO SIGEF 2021'!N160+'[1]PRESUPUESTO SIGEF 2021'!N162+'[1]PRESUPUESTO SIGEF 2021'!N166</f>
        <v>1810000</v>
      </c>
      <c r="M34" s="11">
        <f>+'[1]PRESUPUESTO SIGEF 2021'!O152+'[1]PRESUPUESTO SIGEF 2021'!O154+'[1]PRESUPUESTO SIGEF 2021'!O160+'[1]PRESUPUESTO SIGEF 2021'!O162+'[1]PRESUPUESTO SIGEF 2021'!O166</f>
        <v>119449</v>
      </c>
      <c r="N34" s="11">
        <f>+'[1]PRESUPUESTO SIGEF 2021'!P152+'[1]PRESUPUESTO SIGEF 2021'!P154+'[1]PRESUPUESTO SIGEF 2021'!P160+'[1]PRESUPUESTO SIGEF 2021'!P162+'[1]PRESUPUESTO SIGEF 2021'!P166</f>
        <v>0</v>
      </c>
      <c r="O34" s="11">
        <v>9017708</v>
      </c>
      <c r="P34" s="11">
        <f>+'[1]PRESUPUESTO SIGEF 2021'!U152+'[1]PRESUPUESTO SIGEF 2021'!U154+'[1]PRESUPUESTO SIGEF 2021'!U158+'[1]PRESUPUESTO SIGEF 2021'!U160+'[1]PRESUPUESTO SIGEF 2021'!U162+'[1]PRESUPUESTO SIGEF 2021'!U164+'[1]PRESUPUESTO SIGEF 2021'!U166+'[1]PRESUPUESTO SIGEF 2021'!U170</f>
        <v>5883456.4800000004</v>
      </c>
    </row>
    <row r="35" spans="1:16" x14ac:dyDescent="0.25">
      <c r="A35" s="17">
        <v>2.4</v>
      </c>
      <c r="B35" s="4" t="s">
        <v>68</v>
      </c>
      <c r="C35" s="18">
        <f>SUM(C36:C37)</f>
        <v>20000</v>
      </c>
      <c r="D35" s="18">
        <f t="shared" ref="D35:N35" si="4">SUM(D36:D37)</f>
        <v>3845000</v>
      </c>
      <c r="E35" s="18">
        <f t="shared" si="4"/>
        <v>495000</v>
      </c>
      <c r="F35" s="18">
        <f t="shared" si="4"/>
        <v>20000</v>
      </c>
      <c r="G35" s="18">
        <f t="shared" si="4"/>
        <v>20000</v>
      </c>
      <c r="H35" s="18">
        <f t="shared" si="4"/>
        <v>20000</v>
      </c>
      <c r="I35" s="18">
        <f t="shared" si="4"/>
        <v>3720000</v>
      </c>
      <c r="J35" s="18">
        <f t="shared" si="4"/>
        <v>20000</v>
      </c>
      <c r="K35" s="18">
        <f t="shared" si="4"/>
        <v>20000</v>
      </c>
      <c r="L35" s="18">
        <f t="shared" si="4"/>
        <v>20000</v>
      </c>
      <c r="M35" s="18">
        <f t="shared" si="4"/>
        <v>20000</v>
      </c>
      <c r="N35" s="18">
        <f t="shared" si="4"/>
        <v>20000</v>
      </c>
      <c r="O35" s="18">
        <f t="shared" si="2"/>
        <v>8240000</v>
      </c>
      <c r="P35" s="18">
        <f>SUM(P36:P37)</f>
        <v>1240000</v>
      </c>
    </row>
    <row r="36" spans="1:16" x14ac:dyDescent="0.25">
      <c r="A36" s="10" t="s">
        <v>69</v>
      </c>
      <c r="B36" s="10" t="s">
        <v>70</v>
      </c>
      <c r="C36" s="11">
        <f>+'[1]PRESUPUESTO SIGEF 2021'!E171</f>
        <v>20000</v>
      </c>
      <c r="D36" s="11">
        <f>+'[1]PRESUPUESTO SIGEF 2021'!F171</f>
        <v>20000</v>
      </c>
      <c r="E36" s="11">
        <f>+'[1]PRESUPUESTO SIGEF 2021'!G171</f>
        <v>20000</v>
      </c>
      <c r="F36" s="11">
        <f>+'[1]PRESUPUESTO SIGEF 2021'!H171</f>
        <v>20000</v>
      </c>
      <c r="G36" s="11">
        <f>+'[1]PRESUPUESTO SIGEF 2021'!I171</f>
        <v>20000</v>
      </c>
      <c r="H36" s="11">
        <f>+'[1]PRESUPUESTO SIGEF 2021'!J171</f>
        <v>20000</v>
      </c>
      <c r="I36" s="11">
        <f>+'[1]PRESUPUESTO SIGEF 2021'!K171</f>
        <v>20000</v>
      </c>
      <c r="J36" s="11">
        <f>+'[1]PRESUPUESTO SIGEF 2021'!L171</f>
        <v>20000</v>
      </c>
      <c r="K36" s="11">
        <f>+'[1]PRESUPUESTO SIGEF 2021'!M171</f>
        <v>20000</v>
      </c>
      <c r="L36" s="11">
        <f>+'[1]PRESUPUESTO SIGEF 2021'!N171</f>
        <v>20000</v>
      </c>
      <c r="M36" s="11">
        <f>+'[1]PRESUPUESTO SIGEF 2021'!O171</f>
        <v>20000</v>
      </c>
      <c r="N36" s="11">
        <f>+'[1]PRESUPUESTO SIGEF 2021'!P171</f>
        <v>20000</v>
      </c>
      <c r="O36" s="11">
        <v>240000</v>
      </c>
      <c r="P36" s="11">
        <f>+'[1]PRESUPUESTO SIGEF 2021'!U171</f>
        <v>240000</v>
      </c>
    </row>
    <row r="37" spans="1:16" x14ac:dyDescent="0.25">
      <c r="A37" s="10" t="s">
        <v>71</v>
      </c>
      <c r="B37" s="10" t="s">
        <v>72</v>
      </c>
      <c r="C37" s="11">
        <f>+'[1]PRESUPUESTO SIGEF 2021'!E172+'[1]PRESUPUESTO SIGEF 2021'!E173</f>
        <v>0</v>
      </c>
      <c r="D37" s="11">
        <f>+'[1]PRESUPUESTO SIGEF 2021'!F172+'[1]PRESUPUESTO SIGEF 2021'!F173</f>
        <v>3825000</v>
      </c>
      <c r="E37" s="11">
        <f>+'[1]PRESUPUESTO SIGEF 2021'!G172+'[1]PRESUPUESTO SIGEF 2021'!G173</f>
        <v>475000</v>
      </c>
      <c r="F37" s="11">
        <f>+'[1]PRESUPUESTO SIGEF 2021'!H172+'[1]PRESUPUESTO SIGEF 2021'!H173</f>
        <v>0</v>
      </c>
      <c r="G37" s="11">
        <f>+'[1]PRESUPUESTO SIGEF 2021'!I172+'[1]PRESUPUESTO SIGEF 2021'!I173</f>
        <v>0</v>
      </c>
      <c r="H37" s="11">
        <f>+'[1]PRESUPUESTO SIGEF 2021'!J172+'[1]PRESUPUESTO SIGEF 2021'!J173</f>
        <v>0</v>
      </c>
      <c r="I37" s="11">
        <f>+'[1]PRESUPUESTO SIGEF 2021'!K172+'[1]PRESUPUESTO SIGEF 2021'!K173</f>
        <v>3700000</v>
      </c>
      <c r="J37" s="11">
        <f>+'[1]PRESUPUESTO SIGEF 2021'!L172+'[1]PRESUPUESTO SIGEF 2021'!L173</f>
        <v>0</v>
      </c>
      <c r="K37" s="11">
        <f>+'[1]PRESUPUESTO SIGEF 2021'!M172+'[1]PRESUPUESTO SIGEF 2021'!M173</f>
        <v>0</v>
      </c>
      <c r="L37" s="11">
        <f>+'[1]PRESUPUESTO SIGEF 2021'!N172+'[1]PRESUPUESTO SIGEF 2021'!N173</f>
        <v>0</v>
      </c>
      <c r="M37" s="11">
        <f>+'[1]PRESUPUESTO SIGEF 2021'!O172+'[1]PRESUPUESTO SIGEF 2021'!O173</f>
        <v>0</v>
      </c>
      <c r="N37" s="11">
        <f>+'[1]PRESUPUESTO SIGEF 2021'!P172+'[1]PRESUPUESTO SIGEF 2021'!P173</f>
        <v>0</v>
      </c>
      <c r="O37" s="11">
        <v>8000000</v>
      </c>
      <c r="P37" s="11">
        <f>+'[1]PRESUPUESTO SIGEF 2021'!U172+'[1]PRESUPUESTO SIGEF 2021'!U173</f>
        <v>1000000</v>
      </c>
    </row>
    <row r="38" spans="1:16" x14ac:dyDescent="0.25">
      <c r="A38" s="17">
        <v>2.6</v>
      </c>
      <c r="B38" s="4" t="s">
        <v>73</v>
      </c>
      <c r="C38" s="18">
        <f>SUM(C39:C42)</f>
        <v>0</v>
      </c>
      <c r="D38" s="18">
        <f t="shared" ref="D38:N38" si="5">SUM(D39:D42)</f>
        <v>5225000</v>
      </c>
      <c r="E38" s="18">
        <f t="shared" si="5"/>
        <v>3025000</v>
      </c>
      <c r="F38" s="18">
        <f t="shared" si="5"/>
        <v>0</v>
      </c>
      <c r="G38" s="18">
        <f t="shared" si="5"/>
        <v>6372000</v>
      </c>
      <c r="H38" s="18">
        <f t="shared" si="5"/>
        <v>650000</v>
      </c>
      <c r="I38" s="18">
        <f t="shared" si="5"/>
        <v>0</v>
      </c>
      <c r="J38" s="18">
        <f t="shared" si="5"/>
        <v>5025000</v>
      </c>
      <c r="K38" s="18">
        <f t="shared" si="5"/>
        <v>0</v>
      </c>
      <c r="L38" s="18">
        <f t="shared" si="5"/>
        <v>1572000</v>
      </c>
      <c r="M38" s="18">
        <f t="shared" si="5"/>
        <v>3434000</v>
      </c>
      <c r="N38" s="18">
        <f t="shared" si="5"/>
        <v>0</v>
      </c>
      <c r="O38" s="18">
        <f t="shared" si="2"/>
        <v>25303000</v>
      </c>
      <c r="P38" s="18">
        <f>SUM(P39:P42)</f>
        <v>28276766.880000003</v>
      </c>
    </row>
    <row r="39" spans="1:16" x14ac:dyDescent="0.25">
      <c r="A39" s="10" t="s">
        <v>74</v>
      </c>
      <c r="B39" s="10" t="s">
        <v>75</v>
      </c>
      <c r="C39" s="11">
        <f>+'[1]PRESUPUESTO SIGEF 2021'!E174+'[1]PRESUPUESTO SIGEF 2021'!E176+'[1]PRESUPUESTO SIGEF 2021'!E178</f>
        <v>0</v>
      </c>
      <c r="D39" s="11">
        <f>+'[1]PRESUPUESTO SIGEF 2021'!F174+'[1]PRESUPUESTO SIGEF 2021'!F176+'[1]PRESUPUESTO SIGEF 2021'!F178</f>
        <v>1450000</v>
      </c>
      <c r="E39" s="11">
        <f>+'[1]PRESUPUESTO SIGEF 2021'!G174+'[1]PRESUPUESTO SIGEF 2021'!G176+'[1]PRESUPUESTO SIGEF 2021'!G178</f>
        <v>3025000</v>
      </c>
      <c r="F39" s="11">
        <f>+'[1]PRESUPUESTO SIGEF 2021'!H174+'[1]PRESUPUESTO SIGEF 2021'!H176+'[1]PRESUPUESTO SIGEF 2021'!H178</f>
        <v>0</v>
      </c>
      <c r="G39" s="11">
        <f>+'[1]PRESUPUESTO SIGEF 2021'!I174+'[1]PRESUPUESTO SIGEF 2021'!I176+'[1]PRESUPUESTO SIGEF 2021'!I178</f>
        <v>3400000</v>
      </c>
      <c r="H39" s="11">
        <f>+'[1]PRESUPUESTO SIGEF 2021'!J174+'[1]PRESUPUESTO SIGEF 2021'!J176+'[1]PRESUPUESTO SIGEF 2021'!J178</f>
        <v>650000</v>
      </c>
      <c r="I39" s="11">
        <f>+'[1]PRESUPUESTO SIGEF 2021'!K174+'[1]PRESUPUESTO SIGEF 2021'!K176+'[1]PRESUPUESTO SIGEF 2021'!K178</f>
        <v>0</v>
      </c>
      <c r="J39" s="11">
        <f>+'[1]PRESUPUESTO SIGEF 2021'!L174+'[1]PRESUPUESTO SIGEF 2021'!L176+'[1]PRESUPUESTO SIGEF 2021'!L178</f>
        <v>2215000</v>
      </c>
      <c r="K39" s="11">
        <f>+'[1]PRESUPUESTO SIGEF 2021'!M174+'[1]PRESUPUESTO SIGEF 2021'!M176+'[1]PRESUPUESTO SIGEF 2021'!M178</f>
        <v>0</v>
      </c>
      <c r="L39" s="11">
        <f>+'[1]PRESUPUESTO SIGEF 2021'!N174+'[1]PRESUPUESTO SIGEF 2021'!N176+'[1]PRESUPUESTO SIGEF 2021'!N178</f>
        <v>0</v>
      </c>
      <c r="M39" s="11">
        <f>+'[1]PRESUPUESTO SIGEF 2021'!O174+'[1]PRESUPUESTO SIGEF 2021'!O176+'[1]PRESUPUESTO SIGEF 2021'!O178</f>
        <v>3434000</v>
      </c>
      <c r="N39" s="11">
        <f>+'[1]PRESUPUESTO SIGEF 2021'!P174+'[1]PRESUPUESTO SIGEF 2021'!P176+'[1]PRESUPUESTO SIGEF 2021'!P178</f>
        <v>0</v>
      </c>
      <c r="O39" s="11">
        <v>14174000</v>
      </c>
      <c r="P39" s="11">
        <f>+'[1]PRESUPUESTO SIGEF 2021'!U174+'[1]PRESUPUESTO SIGEF 2021'!U176+'[1]PRESUPUESTO SIGEF 2021'!U178</f>
        <v>25654766.880000003</v>
      </c>
    </row>
    <row r="40" spans="1:16" x14ac:dyDescent="0.25">
      <c r="A40" s="10" t="s">
        <v>76</v>
      </c>
      <c r="B40" s="10" t="s">
        <v>77</v>
      </c>
      <c r="C40" s="11">
        <f>+'[1]PRESUPUESTO SIGEF 2021'!E182</f>
        <v>0</v>
      </c>
      <c r="D40" s="11">
        <f>+'[1]PRESUPUESTO SIGEF 2021'!F182</f>
        <v>875000</v>
      </c>
      <c r="E40" s="11">
        <f>+'[1]PRESUPUESTO SIGEF 2021'!G182</f>
        <v>0</v>
      </c>
      <c r="F40" s="11">
        <f>+'[1]PRESUPUESTO SIGEF 2021'!H182</f>
        <v>0</v>
      </c>
      <c r="G40" s="11">
        <f>+'[1]PRESUPUESTO SIGEF 2021'!I182</f>
        <v>172000</v>
      </c>
      <c r="H40" s="11">
        <f>+'[1]PRESUPUESTO SIGEF 2021'!J182</f>
        <v>0</v>
      </c>
      <c r="I40" s="11">
        <f>+'[1]PRESUPUESTO SIGEF 2021'!K182</f>
        <v>0</v>
      </c>
      <c r="J40" s="11">
        <f>+'[1]PRESUPUESTO SIGEF 2021'!L182</f>
        <v>60000</v>
      </c>
      <c r="K40" s="11">
        <f>+'[1]PRESUPUESTO SIGEF 2021'!M182</f>
        <v>0</v>
      </c>
      <c r="L40" s="11">
        <f>+'[1]PRESUPUESTO SIGEF 2021'!N182</f>
        <v>0</v>
      </c>
      <c r="M40" s="11">
        <f>+'[1]PRESUPUESTO SIGEF 2021'!O182</f>
        <v>0</v>
      </c>
      <c r="N40" s="11">
        <f>+'[1]PRESUPUESTO SIGEF 2021'!P182</f>
        <v>0</v>
      </c>
      <c r="O40" s="11">
        <v>1107000</v>
      </c>
      <c r="P40" s="11">
        <f>+'[1]PRESUPUESTO SIGEF 2021'!U180+'[1]PRESUPUESTO SIGEF 2021'!U182</f>
        <v>1157000</v>
      </c>
    </row>
    <row r="41" spans="1:16" x14ac:dyDescent="0.25">
      <c r="A41" s="10" t="s">
        <v>78</v>
      </c>
      <c r="B41" s="10" t="s">
        <v>79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0</v>
      </c>
      <c r="P41" s="11">
        <f>+'[1]PRESUPUESTO SIGEF 2021'!U184+'[1]PRESUPUESTO SIGEF 2021'!U186</f>
        <v>1415000</v>
      </c>
    </row>
    <row r="42" spans="1:16" x14ac:dyDescent="0.25">
      <c r="A42" s="10" t="s">
        <v>80</v>
      </c>
      <c r="B42" s="10" t="s">
        <v>81</v>
      </c>
      <c r="C42" s="11">
        <f>+'[1]PRESUPUESTO SIGEF 2021'!E188+'[1]PRESUPUESTO SIGEF 2021'!E190</f>
        <v>0</v>
      </c>
      <c r="D42" s="11">
        <f>+'[1]PRESUPUESTO SIGEF 2021'!F188+'[1]PRESUPUESTO SIGEF 2021'!F190</f>
        <v>2900000</v>
      </c>
      <c r="E42" s="11">
        <f>+'[1]PRESUPUESTO SIGEF 2021'!G188+'[1]PRESUPUESTO SIGEF 2021'!G190</f>
        <v>0</v>
      </c>
      <c r="F42" s="11">
        <f>+'[1]PRESUPUESTO SIGEF 2021'!H188+'[1]PRESUPUESTO SIGEF 2021'!H190</f>
        <v>0</v>
      </c>
      <c r="G42" s="11">
        <f>+'[1]PRESUPUESTO SIGEF 2021'!I188+'[1]PRESUPUESTO SIGEF 2021'!I190</f>
        <v>2800000</v>
      </c>
      <c r="H42" s="11">
        <f>+'[1]PRESUPUESTO SIGEF 2021'!J188+'[1]PRESUPUESTO SIGEF 2021'!J190</f>
        <v>0</v>
      </c>
      <c r="I42" s="11">
        <f>+'[1]PRESUPUESTO SIGEF 2021'!K188+'[1]PRESUPUESTO SIGEF 2021'!K190</f>
        <v>0</v>
      </c>
      <c r="J42" s="11">
        <f>+'[1]PRESUPUESTO SIGEF 2021'!L188+'[1]PRESUPUESTO SIGEF 2021'!L190</f>
        <v>2750000</v>
      </c>
      <c r="K42" s="11">
        <f>+'[1]PRESUPUESTO SIGEF 2021'!M188+'[1]PRESUPUESTO SIGEF 2021'!M190</f>
        <v>0</v>
      </c>
      <c r="L42" s="11">
        <f>+'[1]PRESUPUESTO SIGEF 2021'!N188+'[1]PRESUPUESTO SIGEF 2021'!N190</f>
        <v>1572000</v>
      </c>
      <c r="M42" s="11">
        <f>+'[1]PRESUPUESTO SIGEF 2021'!O188+'[1]PRESUPUESTO SIGEF 2021'!O190</f>
        <v>0</v>
      </c>
      <c r="N42" s="11">
        <f>+'[1]PRESUPUESTO SIGEF 2021'!P188+'[1]PRESUPUESTO SIGEF 2021'!P190</f>
        <v>0</v>
      </c>
      <c r="O42" s="11">
        <v>10022000</v>
      </c>
      <c r="P42" s="11">
        <f>+'[1]PRESUPUESTO SIGEF 2021'!U190+'[1]PRESUPUESTO SIGEF 2021'!U188</f>
        <v>50000</v>
      </c>
    </row>
    <row r="43" spans="1:16" x14ac:dyDescent="0.25">
      <c r="A43" s="17">
        <v>2.7</v>
      </c>
      <c r="B43" s="4" t="s">
        <v>82</v>
      </c>
      <c r="C43" s="18">
        <f>SUM(C44:C46)</f>
        <v>8656699.916666666</v>
      </c>
      <c r="D43" s="18">
        <f t="shared" ref="D43:N43" si="6">SUM(D44:D46)</f>
        <v>28345135.916666664</v>
      </c>
      <c r="E43" s="18">
        <f t="shared" si="6"/>
        <v>14438699.916666668</v>
      </c>
      <c r="F43" s="18">
        <f t="shared" si="6"/>
        <v>9896569.916666666</v>
      </c>
      <c r="G43" s="18">
        <f t="shared" si="6"/>
        <v>23917748.916666668</v>
      </c>
      <c r="H43" s="18">
        <f t="shared" si="6"/>
        <v>19620199.916666668</v>
      </c>
      <c r="I43" s="18">
        <f t="shared" si="6"/>
        <v>12377199.916666666</v>
      </c>
      <c r="J43" s="18">
        <f t="shared" si="6"/>
        <v>23581034.916666668</v>
      </c>
      <c r="K43" s="18">
        <f t="shared" si="6"/>
        <v>8632199.916666666</v>
      </c>
      <c r="L43" s="18">
        <f t="shared" si="6"/>
        <v>14175199.916666666</v>
      </c>
      <c r="M43" s="18">
        <f t="shared" si="6"/>
        <v>34883443.916666664</v>
      </c>
      <c r="N43" s="18">
        <f t="shared" si="6"/>
        <v>8630199.916666666</v>
      </c>
      <c r="O43" s="18">
        <f>+O44</f>
        <v>0</v>
      </c>
      <c r="P43" s="18">
        <f>+P44</f>
        <v>62000000</v>
      </c>
    </row>
    <row r="44" spans="1:16" x14ac:dyDescent="0.25">
      <c r="A44" s="10" t="s">
        <v>83</v>
      </c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f t="shared" si="2"/>
        <v>0</v>
      </c>
      <c r="P44" s="11">
        <f>+'[1]PRESUPUESTO SIGEF 2021'!U191</f>
        <v>62000000</v>
      </c>
    </row>
    <row r="45" spans="1:16" x14ac:dyDescent="0.25">
      <c r="A45" s="4"/>
      <c r="B45" s="4" t="s">
        <v>84</v>
      </c>
      <c r="C45" s="13">
        <f>+C38+C35+C26+C16+C10</f>
        <v>8656699.916666666</v>
      </c>
      <c r="D45" s="13">
        <f t="shared" ref="D45:P45" si="7">+D38+D35+D26+D16+D10</f>
        <v>28345135.916666664</v>
      </c>
      <c r="E45" s="13">
        <f t="shared" si="7"/>
        <v>14438699.916666668</v>
      </c>
      <c r="F45" s="13">
        <f t="shared" si="7"/>
        <v>9896569.916666666</v>
      </c>
      <c r="G45" s="13">
        <f t="shared" si="7"/>
        <v>23917748.916666668</v>
      </c>
      <c r="H45" s="13">
        <f t="shared" si="7"/>
        <v>19620199.916666668</v>
      </c>
      <c r="I45" s="13">
        <f t="shared" si="7"/>
        <v>12377199.916666666</v>
      </c>
      <c r="J45" s="13">
        <f t="shared" si="7"/>
        <v>23581034.916666668</v>
      </c>
      <c r="K45" s="13">
        <f t="shared" si="7"/>
        <v>8632199.916666666</v>
      </c>
      <c r="L45" s="13">
        <f t="shared" si="7"/>
        <v>14175199.916666666</v>
      </c>
      <c r="M45" s="13">
        <f t="shared" si="7"/>
        <v>34883443.916666664</v>
      </c>
      <c r="N45" s="13">
        <f t="shared" si="7"/>
        <v>8630199.916666666</v>
      </c>
      <c r="O45" s="13">
        <f t="shared" si="7"/>
        <v>207154333</v>
      </c>
      <c r="P45" s="14">
        <f>+P10+P16+P26+P35+P38+P43</f>
        <v>289035099.88</v>
      </c>
    </row>
    <row r="46" spans="1:16" x14ac:dyDescent="0.25">
      <c r="B46" s="15" t="s">
        <v>85</v>
      </c>
    </row>
    <row r="47" spans="1:16" x14ac:dyDescent="0.25">
      <c r="C47" s="16">
        <f>+'[1]PRESUPUESTO SIGEF 2021'!E192</f>
        <v>8656699.9166666679</v>
      </c>
      <c r="D47" s="16">
        <f>+'[1]PRESUPUESTO SIGEF 2021'!F192</f>
        <v>28345135.916666668</v>
      </c>
      <c r="E47" s="16">
        <f>+'[1]PRESUPUESTO SIGEF 2021'!G192</f>
        <v>14438699.916666666</v>
      </c>
      <c r="F47" s="16">
        <f>+'[1]PRESUPUESTO SIGEF 2021'!H192</f>
        <v>9896569.9166666679</v>
      </c>
      <c r="G47" s="16">
        <f>+'[1]PRESUPUESTO SIGEF 2021'!I192</f>
        <v>23917748.916666668</v>
      </c>
      <c r="H47" s="16">
        <f>+'[1]PRESUPUESTO SIGEF 2021'!J192</f>
        <v>19620199.916666664</v>
      </c>
      <c r="I47" s="16">
        <f>+'[1]PRESUPUESTO SIGEF 2021'!K192</f>
        <v>12377199.916666664</v>
      </c>
      <c r="J47" s="16">
        <f>+'[1]PRESUPUESTO SIGEF 2021'!L192</f>
        <v>23581034.916666672</v>
      </c>
      <c r="K47" s="16">
        <f>+'[1]PRESUPUESTO SIGEF 2021'!M192</f>
        <v>8632199.9166666679</v>
      </c>
      <c r="L47" s="16">
        <f>+'[1]PRESUPUESTO SIGEF 2021'!N192</f>
        <v>14175199.916666666</v>
      </c>
      <c r="M47" s="16">
        <f>+'[1]PRESUPUESTO SIGEF 2021'!O192</f>
        <v>34883443.916666664</v>
      </c>
      <c r="N47" s="16">
        <f>+'[1]PRESUPUESTO SIGEF 2021'!P192</f>
        <v>8630199.9166666679</v>
      </c>
      <c r="O47" s="16"/>
      <c r="P47" s="16"/>
    </row>
    <row r="48" spans="1:16" x14ac:dyDescent="0.25">
      <c r="P48" s="12"/>
    </row>
    <row r="49" spans="3:16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</sheetData>
  <mergeCells count="4">
    <mergeCell ref="A4:P4"/>
    <mergeCell ref="A5:P5"/>
    <mergeCell ref="A6:P6"/>
    <mergeCell ref="A7:P7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Aristy Almonte</dc:creator>
  <cp:lastModifiedBy>Marleny Aristy Almonte</cp:lastModifiedBy>
  <dcterms:created xsi:type="dcterms:W3CDTF">2021-10-08T17:48:58Z</dcterms:created>
  <dcterms:modified xsi:type="dcterms:W3CDTF">2021-10-08T17:56:38Z</dcterms:modified>
</cp:coreProperties>
</file>