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an\uaf\FINANZAS\BERNADETTE COSME\OAI\2026\EJECUCION PRESUPUESTARIA\MAYO\"/>
    </mc:Choice>
  </mc:AlternateContent>
  <xr:revisionPtr revIDLastSave="0" documentId="13_ncr:1_{866A0A1D-FAD1-4139-8CEF-551E7380F1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1 Presupuesto Aprobado" sheetId="2" r:id="rId1"/>
    <sheet name="P2 Presupuesto Aprobado-Ejec " sheetId="3" r:id="rId2"/>
    <sheet name="P3 Ejecutado devengado" sheetId="5" r:id="rId3"/>
  </sheet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 devengado'!$A$1:$N$103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C83" i="2" s="1"/>
  <c r="B16" i="2"/>
  <c r="B83" i="2" s="1"/>
  <c r="C16" i="2"/>
  <c r="B26" i="2"/>
  <c r="C26" i="2"/>
  <c r="B36" i="2"/>
  <c r="C36" i="2"/>
  <c r="B45" i="2"/>
  <c r="C45" i="2"/>
  <c r="B52" i="2"/>
  <c r="C52" i="2"/>
  <c r="B62" i="2"/>
  <c r="C62" i="2"/>
  <c r="B67" i="2"/>
  <c r="C67" i="2"/>
  <c r="B70" i="2"/>
  <c r="C70" i="2"/>
  <c r="B74" i="2"/>
  <c r="C74" i="2"/>
  <c r="B78" i="2"/>
  <c r="C78" i="2"/>
  <c r="B81" i="2"/>
  <c r="C81" i="2"/>
  <c r="D18" i="5"/>
  <c r="D19" i="5"/>
  <c r="D20" i="5"/>
  <c r="F80" i="3"/>
  <c r="F77" i="3"/>
  <c r="F73" i="3"/>
  <c r="F69" i="3"/>
  <c r="F66" i="3"/>
  <c r="F61" i="3"/>
  <c r="F51" i="3"/>
  <c r="F44" i="3"/>
  <c r="M53" i="5"/>
  <c r="M54" i="5"/>
  <c r="M55" i="5"/>
  <c r="M56" i="5"/>
  <c r="M57" i="5"/>
  <c r="M58" i="5"/>
  <c r="M59" i="5"/>
  <c r="M60" i="5"/>
  <c r="M46" i="5"/>
  <c r="M47" i="5"/>
  <c r="M48" i="5"/>
  <c r="M49" i="5"/>
  <c r="M50" i="5"/>
  <c r="K46" i="5" l="1"/>
  <c r="K47" i="5"/>
  <c r="K48" i="5"/>
  <c r="K49" i="5"/>
  <c r="K50" i="5"/>
  <c r="J51" i="3"/>
  <c r="M61" i="3"/>
  <c r="N61" i="3"/>
  <c r="O61" i="3"/>
  <c r="I44" i="3"/>
  <c r="D63" i="5" l="1"/>
  <c r="D64" i="5"/>
  <c r="D65" i="5"/>
  <c r="D62" i="5"/>
  <c r="D53" i="5"/>
  <c r="D54" i="5"/>
  <c r="D55" i="5"/>
  <c r="D56" i="5"/>
  <c r="D57" i="5"/>
  <c r="D58" i="5"/>
  <c r="D59" i="5"/>
  <c r="D60" i="5"/>
  <c r="D52" i="5"/>
  <c r="D43" i="5"/>
  <c r="D37" i="5"/>
  <c r="D38" i="5"/>
  <c r="D39" i="5"/>
  <c r="D40" i="5"/>
  <c r="D41" i="5"/>
  <c r="D42" i="5"/>
  <c r="D36" i="5"/>
  <c r="D34" i="5"/>
  <c r="D27" i="5"/>
  <c r="D28" i="5"/>
  <c r="D29" i="5"/>
  <c r="D30" i="5"/>
  <c r="D31" i="5"/>
  <c r="D32" i="5"/>
  <c r="D33" i="5"/>
  <c r="D26" i="5"/>
  <c r="D17" i="5"/>
  <c r="D21" i="5"/>
  <c r="D22" i="5"/>
  <c r="D23" i="5"/>
  <c r="D24" i="5"/>
  <c r="D16" i="5"/>
  <c r="D11" i="5"/>
  <c r="D12" i="5"/>
  <c r="D13" i="5"/>
  <c r="D14" i="5"/>
  <c r="D10" i="5"/>
  <c r="E63" i="5"/>
  <c r="E64" i="5"/>
  <c r="E65" i="5"/>
  <c r="E62" i="5"/>
  <c r="E53" i="5"/>
  <c r="E54" i="5"/>
  <c r="E55" i="5"/>
  <c r="E56" i="5"/>
  <c r="E57" i="5"/>
  <c r="E58" i="5"/>
  <c r="E59" i="5"/>
  <c r="E60" i="5"/>
  <c r="E52" i="5"/>
  <c r="E37" i="5"/>
  <c r="E38" i="5"/>
  <c r="E39" i="5"/>
  <c r="E40" i="5"/>
  <c r="E41" i="5"/>
  <c r="E42" i="5"/>
  <c r="E43" i="5"/>
  <c r="E36" i="5"/>
  <c r="E27" i="5"/>
  <c r="E28" i="5"/>
  <c r="E29" i="5"/>
  <c r="E30" i="5"/>
  <c r="E31" i="5"/>
  <c r="E32" i="5"/>
  <c r="E33" i="5"/>
  <c r="E34" i="5"/>
  <c r="E26" i="5"/>
  <c r="E17" i="5"/>
  <c r="E18" i="5"/>
  <c r="E19" i="5"/>
  <c r="E20" i="5"/>
  <c r="E21" i="5"/>
  <c r="E22" i="5"/>
  <c r="E23" i="5"/>
  <c r="E24" i="5"/>
  <c r="E16" i="5"/>
  <c r="E11" i="5"/>
  <c r="E12" i="5"/>
  <c r="E13" i="5"/>
  <c r="E14" i="5"/>
  <c r="E10" i="5"/>
  <c r="I61" i="3"/>
  <c r="I51" i="3"/>
  <c r="I35" i="3"/>
  <c r="I25" i="3"/>
  <c r="I15" i="3"/>
  <c r="I9" i="3"/>
  <c r="M63" i="5"/>
  <c r="M64" i="5"/>
  <c r="M65" i="5"/>
  <c r="L63" i="5"/>
  <c r="L64" i="5"/>
  <c r="L65" i="5"/>
  <c r="K63" i="5"/>
  <c r="K64" i="5"/>
  <c r="K65" i="5"/>
  <c r="J63" i="5"/>
  <c r="J64" i="5"/>
  <c r="J65" i="5"/>
  <c r="I63" i="5"/>
  <c r="I64" i="5"/>
  <c r="I65" i="5"/>
  <c r="H63" i="5"/>
  <c r="H64" i="5"/>
  <c r="H65" i="5"/>
  <c r="G63" i="5"/>
  <c r="G64" i="5"/>
  <c r="G65" i="5"/>
  <c r="G62" i="5"/>
  <c r="H62" i="5"/>
  <c r="I62" i="5"/>
  <c r="J62" i="5"/>
  <c r="K62" i="5"/>
  <c r="L62" i="5"/>
  <c r="M62" i="5"/>
  <c r="L53" i="5"/>
  <c r="L54" i="5"/>
  <c r="L55" i="5"/>
  <c r="L56" i="5"/>
  <c r="L57" i="5"/>
  <c r="L58" i="5"/>
  <c r="L59" i="5"/>
  <c r="L60" i="5"/>
  <c r="K53" i="5"/>
  <c r="K54" i="5"/>
  <c r="K55" i="5"/>
  <c r="K56" i="5"/>
  <c r="K57" i="5"/>
  <c r="K58" i="5"/>
  <c r="K59" i="5"/>
  <c r="K60" i="5"/>
  <c r="J53" i="5"/>
  <c r="J54" i="5"/>
  <c r="J55" i="5"/>
  <c r="J56" i="5"/>
  <c r="J57" i="5"/>
  <c r="J58" i="5"/>
  <c r="J59" i="5"/>
  <c r="J60" i="5"/>
  <c r="I53" i="5"/>
  <c r="I54" i="5"/>
  <c r="I55" i="5"/>
  <c r="I56" i="5"/>
  <c r="I57" i="5"/>
  <c r="I58" i="5"/>
  <c r="I59" i="5"/>
  <c r="I60" i="5"/>
  <c r="H53" i="5"/>
  <c r="H54" i="5"/>
  <c r="H55" i="5"/>
  <c r="H56" i="5"/>
  <c r="H57" i="5"/>
  <c r="H58" i="5"/>
  <c r="H59" i="5"/>
  <c r="H60" i="5"/>
  <c r="G53" i="5"/>
  <c r="G54" i="5"/>
  <c r="G55" i="5"/>
  <c r="G56" i="5"/>
  <c r="G57" i="5"/>
  <c r="G58" i="5"/>
  <c r="G59" i="5"/>
  <c r="G60" i="5"/>
  <c r="G52" i="5"/>
  <c r="I52" i="5"/>
  <c r="J52" i="5"/>
  <c r="K52" i="5"/>
  <c r="L52" i="5"/>
  <c r="M52" i="5"/>
  <c r="M51" i="5" s="1"/>
  <c r="G46" i="5"/>
  <c r="G47" i="5"/>
  <c r="G48" i="5"/>
  <c r="G49" i="5"/>
  <c r="G50" i="5"/>
  <c r="G45" i="5"/>
  <c r="H45" i="5"/>
  <c r="I45" i="5"/>
  <c r="J45" i="5"/>
  <c r="K45" i="5"/>
  <c r="K44" i="5" s="1"/>
  <c r="L45" i="5"/>
  <c r="M45" i="5"/>
  <c r="M37" i="5"/>
  <c r="M38" i="5"/>
  <c r="M39" i="5"/>
  <c r="M40" i="5"/>
  <c r="M41" i="5"/>
  <c r="M42" i="5"/>
  <c r="M43" i="5"/>
  <c r="L37" i="5"/>
  <c r="L38" i="5"/>
  <c r="L39" i="5"/>
  <c r="L40" i="5"/>
  <c r="L41" i="5"/>
  <c r="L42" i="5"/>
  <c r="L43" i="5"/>
  <c r="K43" i="5"/>
  <c r="K37" i="5"/>
  <c r="K38" i="5"/>
  <c r="K39" i="5"/>
  <c r="K40" i="5"/>
  <c r="K41" i="5"/>
  <c r="K42" i="5"/>
  <c r="J37" i="5"/>
  <c r="J38" i="5"/>
  <c r="J39" i="5"/>
  <c r="J40" i="5"/>
  <c r="J41" i="5"/>
  <c r="J42" i="5"/>
  <c r="J43" i="5"/>
  <c r="I37" i="5"/>
  <c r="I38" i="5"/>
  <c r="I39" i="5"/>
  <c r="I40" i="5"/>
  <c r="I41" i="5"/>
  <c r="I42" i="5"/>
  <c r="I43" i="5"/>
  <c r="H37" i="5"/>
  <c r="H38" i="5"/>
  <c r="H39" i="5"/>
  <c r="H40" i="5"/>
  <c r="H41" i="5"/>
  <c r="H42" i="5"/>
  <c r="H43" i="5"/>
  <c r="H36" i="5"/>
  <c r="I36" i="5"/>
  <c r="J36" i="5"/>
  <c r="K36" i="5"/>
  <c r="L36" i="5"/>
  <c r="M36" i="5"/>
  <c r="G37" i="5"/>
  <c r="G38" i="5"/>
  <c r="G39" i="5"/>
  <c r="G40" i="5"/>
  <c r="G41" i="5"/>
  <c r="G42" i="5"/>
  <c r="G43" i="5"/>
  <c r="G36" i="5"/>
  <c r="M27" i="5"/>
  <c r="M28" i="5"/>
  <c r="M29" i="5"/>
  <c r="M30" i="5"/>
  <c r="M31" i="5"/>
  <c r="M32" i="5"/>
  <c r="M33" i="5"/>
  <c r="M34" i="5"/>
  <c r="L27" i="5"/>
  <c r="L28" i="5"/>
  <c r="L29" i="5"/>
  <c r="L30" i="5"/>
  <c r="L31" i="5"/>
  <c r="L32" i="5"/>
  <c r="L33" i="5"/>
  <c r="L34" i="5"/>
  <c r="K27" i="5"/>
  <c r="K28" i="5"/>
  <c r="K29" i="5"/>
  <c r="K30" i="5"/>
  <c r="K31" i="5"/>
  <c r="K32" i="5"/>
  <c r="K33" i="5"/>
  <c r="K34" i="5"/>
  <c r="J27" i="5"/>
  <c r="J28" i="5"/>
  <c r="J29" i="5"/>
  <c r="J30" i="5"/>
  <c r="J31" i="5"/>
  <c r="J32" i="5"/>
  <c r="J33" i="5"/>
  <c r="J34" i="5"/>
  <c r="I27" i="5"/>
  <c r="I28" i="5"/>
  <c r="I29" i="5"/>
  <c r="I30" i="5"/>
  <c r="I31" i="5"/>
  <c r="I32" i="5"/>
  <c r="I33" i="5"/>
  <c r="I34" i="5"/>
  <c r="I26" i="5"/>
  <c r="J26" i="5"/>
  <c r="K26" i="5"/>
  <c r="L26" i="5"/>
  <c r="M26" i="5"/>
  <c r="H27" i="5"/>
  <c r="H28" i="5"/>
  <c r="H29" i="5"/>
  <c r="H30" i="5"/>
  <c r="H31" i="5"/>
  <c r="H32" i="5"/>
  <c r="H33" i="5"/>
  <c r="H34" i="5"/>
  <c r="H26" i="5"/>
  <c r="G27" i="5"/>
  <c r="G28" i="5"/>
  <c r="G29" i="5"/>
  <c r="G30" i="5"/>
  <c r="G31" i="5"/>
  <c r="G32" i="5"/>
  <c r="G33" i="5"/>
  <c r="G34" i="5"/>
  <c r="G26" i="5"/>
  <c r="M11" i="5"/>
  <c r="M12" i="5"/>
  <c r="M13" i="5"/>
  <c r="M14" i="5"/>
  <c r="L11" i="5"/>
  <c r="L12" i="5"/>
  <c r="L13" i="5"/>
  <c r="L14" i="5"/>
  <c r="K11" i="5"/>
  <c r="K12" i="5"/>
  <c r="K13" i="5"/>
  <c r="K14" i="5"/>
  <c r="J11" i="5"/>
  <c r="J12" i="5"/>
  <c r="J13" i="5"/>
  <c r="J14" i="5"/>
  <c r="I11" i="5"/>
  <c r="I12" i="5"/>
  <c r="I13" i="5"/>
  <c r="I14" i="5"/>
  <c r="H11" i="5"/>
  <c r="H12" i="5"/>
  <c r="H13" i="5"/>
  <c r="H14" i="5"/>
  <c r="H10" i="5"/>
  <c r="I10" i="5"/>
  <c r="J10" i="5"/>
  <c r="K10" i="5"/>
  <c r="L10" i="5"/>
  <c r="M10" i="5"/>
  <c r="M17" i="5"/>
  <c r="M18" i="5"/>
  <c r="M19" i="5"/>
  <c r="M20" i="5"/>
  <c r="M21" i="5"/>
  <c r="M22" i="5"/>
  <c r="M23" i="5"/>
  <c r="M24" i="5"/>
  <c r="L17" i="5"/>
  <c r="L18" i="5"/>
  <c r="L19" i="5"/>
  <c r="L20" i="5"/>
  <c r="L21" i="5"/>
  <c r="L22" i="5"/>
  <c r="L23" i="5"/>
  <c r="L24" i="5"/>
  <c r="K17" i="5"/>
  <c r="K18" i="5"/>
  <c r="K19" i="5"/>
  <c r="K20" i="5"/>
  <c r="K21" i="5"/>
  <c r="K22" i="5"/>
  <c r="K23" i="5"/>
  <c r="K24" i="5"/>
  <c r="J17" i="5"/>
  <c r="J18" i="5"/>
  <c r="J19" i="5"/>
  <c r="J20" i="5"/>
  <c r="J21" i="5"/>
  <c r="J22" i="5"/>
  <c r="J23" i="5"/>
  <c r="J24" i="5"/>
  <c r="I17" i="5"/>
  <c r="I18" i="5"/>
  <c r="I19" i="5"/>
  <c r="I20" i="5"/>
  <c r="I21" i="5"/>
  <c r="I22" i="5"/>
  <c r="I23" i="5"/>
  <c r="I24" i="5"/>
  <c r="H17" i="5"/>
  <c r="H18" i="5"/>
  <c r="H19" i="5"/>
  <c r="H20" i="5"/>
  <c r="H21" i="5"/>
  <c r="H22" i="5"/>
  <c r="H23" i="5"/>
  <c r="H24" i="5"/>
  <c r="G17" i="5"/>
  <c r="G18" i="5"/>
  <c r="G19" i="5"/>
  <c r="G20" i="5"/>
  <c r="G21" i="5"/>
  <c r="G22" i="5"/>
  <c r="G23" i="5"/>
  <c r="G24" i="5"/>
  <c r="G16" i="5"/>
  <c r="H16" i="5"/>
  <c r="I16" i="5"/>
  <c r="J16" i="5"/>
  <c r="K16" i="5"/>
  <c r="L16" i="5"/>
  <c r="M16" i="5"/>
  <c r="G11" i="5"/>
  <c r="G12" i="5"/>
  <c r="G13" i="5"/>
  <c r="G14" i="5"/>
  <c r="G10" i="5"/>
  <c r="F63" i="5"/>
  <c r="F64" i="5"/>
  <c r="F65" i="5"/>
  <c r="F62" i="5"/>
  <c r="F53" i="5"/>
  <c r="F54" i="5"/>
  <c r="F55" i="5"/>
  <c r="F56" i="5"/>
  <c r="F57" i="5"/>
  <c r="F58" i="5"/>
  <c r="F59" i="5"/>
  <c r="F60" i="5"/>
  <c r="F52" i="5"/>
  <c r="F46" i="5"/>
  <c r="F47" i="5"/>
  <c r="F48" i="5"/>
  <c r="F49" i="5"/>
  <c r="F50" i="5"/>
  <c r="F45" i="5"/>
  <c r="F37" i="5"/>
  <c r="F38" i="5"/>
  <c r="F39" i="5"/>
  <c r="F40" i="5"/>
  <c r="F41" i="5"/>
  <c r="F42" i="5"/>
  <c r="F43" i="5"/>
  <c r="F36" i="5"/>
  <c r="F27" i="5"/>
  <c r="F28" i="5"/>
  <c r="F29" i="5"/>
  <c r="F30" i="5"/>
  <c r="F31" i="5"/>
  <c r="F32" i="5"/>
  <c r="F33" i="5"/>
  <c r="F34" i="5"/>
  <c r="F26" i="5"/>
  <c r="F17" i="5"/>
  <c r="F18" i="5"/>
  <c r="F19" i="5"/>
  <c r="F20" i="5"/>
  <c r="F21" i="5"/>
  <c r="F22" i="5"/>
  <c r="F23" i="5"/>
  <c r="F24" i="5"/>
  <c r="F16" i="5"/>
  <c r="F11" i="5"/>
  <c r="F12" i="5"/>
  <c r="F13" i="5"/>
  <c r="F14" i="5"/>
  <c r="F10" i="5"/>
  <c r="H51" i="3"/>
  <c r="H61" i="3"/>
  <c r="P61" i="3" s="1"/>
  <c r="F61" i="5" l="1"/>
  <c r="N61" i="5" s="1"/>
  <c r="F51" i="5"/>
  <c r="K51" i="5"/>
  <c r="F35" i="5"/>
  <c r="F25" i="5"/>
  <c r="F15" i="5"/>
  <c r="F9" i="5"/>
  <c r="G51" i="5"/>
  <c r="C63" i="3"/>
  <c r="C64" i="3"/>
  <c r="C65" i="3"/>
  <c r="C62" i="3"/>
  <c r="C53" i="3"/>
  <c r="C54" i="3"/>
  <c r="C55" i="3"/>
  <c r="C56" i="3"/>
  <c r="C57" i="3"/>
  <c r="C58" i="3"/>
  <c r="C59" i="3"/>
  <c r="C60" i="3"/>
  <c r="C52" i="3"/>
  <c r="B37" i="3"/>
  <c r="B38" i="3"/>
  <c r="B39" i="3"/>
  <c r="B40" i="3"/>
  <c r="B41" i="3"/>
  <c r="B42" i="3"/>
  <c r="B43" i="3"/>
  <c r="B44" i="3"/>
  <c r="B36" i="3"/>
  <c r="C37" i="3"/>
  <c r="C38" i="3"/>
  <c r="C39" i="3"/>
  <c r="C40" i="3"/>
  <c r="C41" i="3"/>
  <c r="C42" i="3"/>
  <c r="C43" i="3"/>
  <c r="C36" i="3"/>
  <c r="B27" i="3"/>
  <c r="B28" i="3"/>
  <c r="B29" i="3"/>
  <c r="B30" i="3"/>
  <c r="B31" i="3"/>
  <c r="B32" i="3"/>
  <c r="B33" i="3"/>
  <c r="B34" i="3"/>
  <c r="B26" i="3"/>
  <c r="C27" i="3"/>
  <c r="C28" i="3"/>
  <c r="C29" i="3"/>
  <c r="C30" i="3"/>
  <c r="C31" i="3"/>
  <c r="C32" i="3"/>
  <c r="C33" i="3"/>
  <c r="C34" i="3"/>
  <c r="C26" i="3"/>
  <c r="B17" i="3"/>
  <c r="B18" i="3"/>
  <c r="B19" i="3"/>
  <c r="B20" i="3"/>
  <c r="B21" i="3"/>
  <c r="B22" i="3"/>
  <c r="B23" i="3"/>
  <c r="B24" i="3"/>
  <c r="B16" i="3"/>
  <c r="B11" i="3"/>
  <c r="B12" i="3"/>
  <c r="B13" i="3"/>
  <c r="B14" i="3"/>
  <c r="B10" i="3"/>
  <c r="C17" i="3"/>
  <c r="C18" i="3"/>
  <c r="C19" i="3"/>
  <c r="C20" i="3"/>
  <c r="C21" i="3"/>
  <c r="C22" i="3"/>
  <c r="C23" i="3"/>
  <c r="C24" i="3"/>
  <c r="C16" i="3"/>
  <c r="C11" i="3"/>
  <c r="C12" i="3"/>
  <c r="C13" i="3"/>
  <c r="C14" i="3"/>
  <c r="C10" i="3"/>
  <c r="E80" i="5"/>
  <c r="E77" i="5"/>
  <c r="E73" i="5"/>
  <c r="E69" i="5"/>
  <c r="E66" i="5"/>
  <c r="E61" i="5"/>
  <c r="E51" i="5"/>
  <c r="E44" i="5"/>
  <c r="E35" i="5"/>
  <c r="E25" i="5"/>
  <c r="E15" i="5"/>
  <c r="E9" i="5"/>
  <c r="G51" i="3"/>
  <c r="B9" i="3" l="1"/>
  <c r="B15" i="3"/>
  <c r="B25" i="3"/>
  <c r="B35" i="3"/>
  <c r="B51" i="3"/>
  <c r="B61" i="3"/>
  <c r="B66" i="3"/>
  <c r="B69" i="3"/>
  <c r="B73" i="3"/>
  <c r="B77" i="3"/>
  <c r="B80" i="3"/>
  <c r="F35" i="3" l="1"/>
  <c r="C18" i="5" l="1"/>
  <c r="B20" i="5"/>
  <c r="C37" i="5" l="1"/>
  <c r="C38" i="5"/>
  <c r="C39" i="5"/>
  <c r="C40" i="5"/>
  <c r="C41" i="5"/>
  <c r="C42" i="5"/>
  <c r="C43" i="5"/>
  <c r="C36" i="5"/>
  <c r="C27" i="5"/>
  <c r="C28" i="5"/>
  <c r="C29" i="5"/>
  <c r="C30" i="5"/>
  <c r="C31" i="5"/>
  <c r="C32" i="5"/>
  <c r="C33" i="5"/>
  <c r="C34" i="5"/>
  <c r="C26" i="5"/>
  <c r="C17" i="5"/>
  <c r="C19" i="5"/>
  <c r="C20" i="5"/>
  <c r="C21" i="5"/>
  <c r="C22" i="5"/>
  <c r="C23" i="5"/>
  <c r="C24" i="5"/>
  <c r="C16" i="5"/>
  <c r="C11" i="5"/>
  <c r="C12" i="5"/>
  <c r="C13" i="5"/>
  <c r="C14" i="5"/>
  <c r="C10" i="5"/>
  <c r="B37" i="5"/>
  <c r="B38" i="5"/>
  <c r="B39" i="5"/>
  <c r="B40" i="5"/>
  <c r="B41" i="5"/>
  <c r="B42" i="5"/>
  <c r="B43" i="5"/>
  <c r="B36" i="5"/>
  <c r="B27" i="5"/>
  <c r="B28" i="5"/>
  <c r="B29" i="5"/>
  <c r="B30" i="5"/>
  <c r="B31" i="5"/>
  <c r="B32" i="5"/>
  <c r="B33" i="5"/>
  <c r="B34" i="5"/>
  <c r="B26" i="5"/>
  <c r="B17" i="5"/>
  <c r="B18" i="5"/>
  <c r="B19" i="5"/>
  <c r="B21" i="5"/>
  <c r="B22" i="5"/>
  <c r="B23" i="5"/>
  <c r="B24" i="5"/>
  <c r="B16" i="5"/>
  <c r="B11" i="5"/>
  <c r="B12" i="5"/>
  <c r="B13" i="5"/>
  <c r="B14" i="5"/>
  <c r="B10" i="5"/>
  <c r="D9" i="3"/>
  <c r="G9" i="3"/>
  <c r="H9" i="3"/>
  <c r="J9" i="3"/>
  <c r="K9" i="3"/>
  <c r="L9" i="3"/>
  <c r="M9" i="3"/>
  <c r="N9" i="3"/>
  <c r="O9" i="3"/>
  <c r="G15" i="3"/>
  <c r="H15" i="3"/>
  <c r="J15" i="3"/>
  <c r="K15" i="3"/>
  <c r="L15" i="3"/>
  <c r="M15" i="3"/>
  <c r="N15" i="3"/>
  <c r="O15" i="3"/>
  <c r="G25" i="3"/>
  <c r="H25" i="3"/>
  <c r="J25" i="3"/>
  <c r="K25" i="3"/>
  <c r="L25" i="3"/>
  <c r="M25" i="3"/>
  <c r="N25" i="3"/>
  <c r="O25" i="3"/>
  <c r="G35" i="3"/>
  <c r="H35" i="3"/>
  <c r="J35" i="3"/>
  <c r="K35" i="3"/>
  <c r="L35" i="3"/>
  <c r="M35" i="3"/>
  <c r="N35" i="3"/>
  <c r="O35" i="3"/>
  <c r="G44" i="3"/>
  <c r="H44" i="3"/>
  <c r="J44" i="3"/>
  <c r="K44" i="3"/>
  <c r="L44" i="3"/>
  <c r="P45" i="3"/>
  <c r="P46" i="3"/>
  <c r="P47" i="3"/>
  <c r="P48" i="3"/>
  <c r="P49" i="3"/>
  <c r="P50" i="3"/>
  <c r="K51" i="3"/>
  <c r="L51" i="3"/>
  <c r="M51" i="3"/>
  <c r="N51" i="3"/>
  <c r="O51" i="3"/>
  <c r="G61" i="3"/>
  <c r="K61" i="3"/>
  <c r="L61" i="3"/>
  <c r="G66" i="3"/>
  <c r="H66" i="3"/>
  <c r="I66" i="3"/>
  <c r="J66" i="3"/>
  <c r="K66" i="3"/>
  <c r="L66" i="3"/>
  <c r="P67" i="3"/>
  <c r="P68" i="3"/>
  <c r="G69" i="3"/>
  <c r="H69" i="3"/>
  <c r="I69" i="3"/>
  <c r="J69" i="3"/>
  <c r="K69" i="3"/>
  <c r="L69" i="3"/>
  <c r="P70" i="3"/>
  <c r="P71" i="3"/>
  <c r="P72" i="3"/>
  <c r="G73" i="3"/>
  <c r="H73" i="3"/>
  <c r="I73" i="3"/>
  <c r="J73" i="3"/>
  <c r="K73" i="3"/>
  <c r="L73" i="3"/>
  <c r="P74" i="3"/>
  <c r="P75" i="3"/>
  <c r="P76" i="3"/>
  <c r="G77" i="3"/>
  <c r="H77" i="3"/>
  <c r="I77" i="3"/>
  <c r="J77" i="3"/>
  <c r="K77" i="3"/>
  <c r="L77" i="3"/>
  <c r="P78" i="3"/>
  <c r="P79" i="3"/>
  <c r="G80" i="3"/>
  <c r="H80" i="3"/>
  <c r="I80" i="3"/>
  <c r="J80" i="3"/>
  <c r="K80" i="3"/>
  <c r="L80" i="3"/>
  <c r="P81" i="3"/>
  <c r="M35" i="5"/>
  <c r="M25" i="5"/>
  <c r="M15" i="5"/>
  <c r="M9" i="5"/>
  <c r="C80" i="3"/>
  <c r="C77" i="3"/>
  <c r="C73" i="3"/>
  <c r="C69" i="3"/>
  <c r="C66" i="3"/>
  <c r="C61" i="3"/>
  <c r="C51" i="3"/>
  <c r="C44" i="3"/>
  <c r="C35" i="3"/>
  <c r="C25" i="3"/>
  <c r="C15" i="3"/>
  <c r="C9" i="3"/>
  <c r="L51" i="5"/>
  <c r="L35" i="5"/>
  <c r="L25" i="5"/>
  <c r="L15" i="5"/>
  <c r="L9" i="5"/>
  <c r="K35" i="5"/>
  <c r="K25" i="5"/>
  <c r="K15" i="5"/>
  <c r="K9" i="5"/>
  <c r="J80" i="5"/>
  <c r="J77" i="5"/>
  <c r="J73" i="5"/>
  <c r="J69" i="5"/>
  <c r="J66" i="5"/>
  <c r="J61" i="5"/>
  <c r="J51" i="5"/>
  <c r="J44" i="5"/>
  <c r="J35" i="5"/>
  <c r="J25" i="5"/>
  <c r="J15" i="5"/>
  <c r="J9" i="5"/>
  <c r="H82" i="3" l="1"/>
  <c r="I82" i="3"/>
  <c r="J82" i="3"/>
  <c r="G82" i="3"/>
  <c r="O82" i="3"/>
  <c r="N82" i="3"/>
  <c r="L82" i="3"/>
  <c r="K82" i="3"/>
  <c r="C82" i="3"/>
  <c r="I80" i="5"/>
  <c r="I77" i="5"/>
  <c r="I73" i="5"/>
  <c r="I69" i="5"/>
  <c r="I66" i="5"/>
  <c r="I61" i="5"/>
  <c r="I51" i="5"/>
  <c r="I44" i="5"/>
  <c r="I35" i="5"/>
  <c r="I25" i="5"/>
  <c r="I15" i="5"/>
  <c r="I9" i="5"/>
  <c r="H80" i="5"/>
  <c r="H77" i="5"/>
  <c r="H73" i="5"/>
  <c r="H69" i="5"/>
  <c r="H66" i="5"/>
  <c r="H51" i="5"/>
  <c r="H44" i="5"/>
  <c r="H35" i="5"/>
  <c r="H25" i="5"/>
  <c r="H15" i="5"/>
  <c r="H9" i="5"/>
  <c r="G25" i="5"/>
  <c r="G15" i="5"/>
  <c r="G9" i="5"/>
  <c r="G77" i="5"/>
  <c r="G80" i="5"/>
  <c r="G73" i="5"/>
  <c r="G69" i="5"/>
  <c r="G66" i="5"/>
  <c r="G44" i="5"/>
  <c r="G35" i="5"/>
  <c r="G82" i="5" l="1"/>
  <c r="H82" i="5"/>
  <c r="F80" i="5"/>
  <c r="F77" i="5"/>
  <c r="F73" i="5"/>
  <c r="F69" i="5"/>
  <c r="F66" i="5"/>
  <c r="F44" i="5"/>
  <c r="F82" i="5" s="1"/>
  <c r="D44" i="5"/>
  <c r="D80" i="5"/>
  <c r="D77" i="5"/>
  <c r="D73" i="5"/>
  <c r="D69" i="5"/>
  <c r="D66" i="5"/>
  <c r="D61" i="5"/>
  <c r="D35" i="5"/>
  <c r="D51" i="5"/>
  <c r="D25" i="5"/>
  <c r="D15" i="5"/>
  <c r="D9" i="5"/>
  <c r="F25" i="3"/>
  <c r="F15" i="3"/>
  <c r="F9" i="3"/>
  <c r="F82" i="3" l="1"/>
  <c r="E82" i="5"/>
  <c r="C80" i="5"/>
  <c r="C77" i="5"/>
  <c r="C73" i="5"/>
  <c r="C69" i="5"/>
  <c r="C66" i="5"/>
  <c r="C61" i="5"/>
  <c r="C51" i="5" s="1"/>
  <c r="C44" i="5"/>
  <c r="C35" i="5"/>
  <c r="C25" i="5"/>
  <c r="C15" i="5"/>
  <c r="C9" i="5"/>
  <c r="E15" i="3"/>
  <c r="E9" i="3"/>
  <c r="E35" i="3"/>
  <c r="E25" i="3"/>
  <c r="E80" i="3"/>
  <c r="D80" i="3"/>
  <c r="P80" i="3" s="1"/>
  <c r="E77" i="3"/>
  <c r="E73" i="3"/>
  <c r="E69" i="3"/>
  <c r="E66" i="3"/>
  <c r="E61" i="3"/>
  <c r="E51" i="3" s="1"/>
  <c r="E44" i="3"/>
  <c r="M82" i="5"/>
  <c r="L82" i="5"/>
  <c r="K82" i="5"/>
  <c r="J82" i="5"/>
  <c r="I82" i="5"/>
  <c r="D82" i="5"/>
  <c r="N81" i="5"/>
  <c r="B80" i="5"/>
  <c r="N79" i="5"/>
  <c r="N78" i="5"/>
  <c r="B77" i="5"/>
  <c r="N76" i="5"/>
  <c r="N75" i="5"/>
  <c r="N74" i="5"/>
  <c r="B73" i="5"/>
  <c r="N73" i="5" s="1"/>
  <c r="N72" i="5"/>
  <c r="N71" i="5"/>
  <c r="N70" i="5"/>
  <c r="B69" i="5"/>
  <c r="N68" i="5"/>
  <c r="N67" i="5"/>
  <c r="B66" i="5"/>
  <c r="B61" i="5"/>
  <c r="B51" i="5" s="1"/>
  <c r="N51" i="5" s="1"/>
  <c r="N50" i="5"/>
  <c r="N49" i="5"/>
  <c r="N48" i="5"/>
  <c r="N47" i="5"/>
  <c r="N46" i="5"/>
  <c r="N45" i="5"/>
  <c r="B44" i="5"/>
  <c r="N44" i="5" s="1"/>
  <c r="B35" i="5"/>
  <c r="B25" i="5"/>
  <c r="B15" i="5"/>
  <c r="B9" i="5"/>
  <c r="P44" i="3" l="1"/>
  <c r="E82" i="3"/>
  <c r="P9" i="3"/>
  <c r="N15" i="5"/>
  <c r="N9" i="5"/>
  <c r="N66" i="5"/>
  <c r="N77" i="5"/>
  <c r="N35" i="5"/>
  <c r="C82" i="5"/>
  <c r="N25" i="5"/>
  <c r="N69" i="5"/>
  <c r="B82" i="5"/>
  <c r="N80" i="5"/>
  <c r="D77" i="3"/>
  <c r="P77" i="3" s="1"/>
  <c r="D73" i="3"/>
  <c r="P73" i="3" s="1"/>
  <c r="D69" i="3"/>
  <c r="P69" i="3" s="1"/>
  <c r="D66" i="3"/>
  <c r="P66" i="3" s="1"/>
  <c r="D61" i="3"/>
  <c r="D51" i="3" s="1"/>
  <c r="P51" i="3" s="1"/>
  <c r="D44" i="3"/>
  <c r="D35" i="3"/>
  <c r="P35" i="3" s="1"/>
  <c r="D25" i="3"/>
  <c r="P25" i="3" s="1"/>
  <c r="D15" i="3"/>
  <c r="P15" i="3" l="1"/>
  <c r="P82" i="3" s="1"/>
  <c r="D82" i="3"/>
  <c r="B82" i="3"/>
  <c r="M82" i="3" l="1"/>
  <c r="N82" i="5"/>
  <c r="G61" i="5"/>
  <c r="J61" i="3"/>
  <c r="H61" i="5"/>
</calcChain>
</file>

<file path=xl/sharedStrings.xml><?xml version="1.0" encoding="utf-8"?>
<sst xmlns="http://schemas.openxmlformats.org/spreadsheetml/2006/main" count="329" uniqueCount="120">
  <si>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</si>
  <si>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</si>
  <si>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</si>
  <si>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</si>
  <si>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</si>
  <si>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</si>
  <si>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</si>
  <si>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</si>
  <si>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</si>
  <si>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</si>
  <si>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</si>
  <si>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</si>
  <si>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</si>
  <si>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</si>
  <si>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</si>
  <si>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</si>
  <si>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</si>
  <si>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</si>
  <si>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</si>
  <si>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</si>
  <si>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</si>
  <si>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</si>
  <si>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</si>
  <si>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</si>
  <si>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</si>
  <si>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</si>
  <si>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</si>
  <si>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</si>
  <si>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</si>
  <si>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</si>
  <si>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</si>
  <si>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</si>
  <si>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</si>
  <si>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</si>
  <si>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</si>
  <si>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</si>
  <si>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</si>
  <si>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</si>
  <si>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</si>
  <si>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</si>
  <si>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</si>
  <si>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</si>
  <si>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</si>
  <si>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</si>
  <si>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</si>
  <si>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</si>
  <si>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</si>
  <si>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</si>
  <si>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</si>
  <si>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</si>
  <si>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</si>
  <si>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</si>
  <si>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</si>
  <si>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</si>
  <si>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</si>
  <si>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</si>
  <si>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</si>
  <si>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</si>
  <si>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</si>
  <si>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</si>
  <si>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</si>
  <si>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</si>
  <si>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</si>
  <si>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</si>
  <si>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</si>
  <si>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</si>
  <si>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</si>
  <si>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</si>
  <si>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</si>
  <si>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</si>
  <si>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</si>
  <si>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</si>
  <si>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</si>
  <si>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</si>
  <si>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</si>
  <si>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</si>
  <si>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</si>
  <si>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</si>
  <si>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</si>
  <si>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</si>
  <si>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</si>
  <si>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</si>
  <si>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</si>
  <si>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</si>
  <si>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</si>
  <si>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</si>
  <si>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</si>
  <si>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</si>
  <si>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</si>
  <si>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</si>
  <si>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</si>
  <si>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</si>
  <si>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</si>
  <si>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</si>
  <si>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</si>
  <si>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Carlos Castellanos</t>
  </si>
  <si>
    <t>Preparado por: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</si>
  <si>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</si>
  <si>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</si>
  <si>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</si>
  <si>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</si>
  <si>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</si>
  <si>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</si>
  <si>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</si>
  <si>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</si>
  <si>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</si>
  <si>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</si>
  <si>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</si>
  <si>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TOTAL GENERAL</t>
  </si>
  <si>
    <t>GASTO DEVENGADO</t>
  </si>
  <si>
    <t xml:space="preserve">  Revisado por:</t>
  </si>
  <si>
    <t xml:space="preserve">              Preparado por:                                                                      Revisado por:</t>
  </si>
  <si>
    <t xml:space="preserve">          Puesto que ocupa                                                                Puesto que ocupa</t>
  </si>
  <si>
    <t xml:space="preserve"> Revisado por:</t>
  </si>
  <si>
    <t xml:space="preserve">    Analista de Presupuesto</t>
  </si>
  <si>
    <t>Bernadette Cosme</t>
  </si>
  <si>
    <t xml:space="preserve">             Bernadette Cosme                                                                   Pedro Ramírez</t>
  </si>
  <si>
    <t xml:space="preserve">     Analista de Presupuesto                                                               Enc. Contabilidad</t>
  </si>
  <si>
    <t>Pedro Ramírez</t>
  </si>
  <si>
    <t>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</si>
</sst>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u/>
      <sz val="11"/>
      <color theme="1"/>
      <name val="Open Sans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medium">
        <color rgb="FF23366A"/>
      </left>
      <right/>
      <top style="thin">
        <color indexed="64"/>
      </top>
      <bottom style="medium">
        <color rgb="FF23366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366A"/>
      </left>
      <right style="thin">
        <color indexed="64"/>
      </right>
      <top style="medium">
        <color rgb="FF23366A"/>
      </top>
      <bottom style="medium">
        <color rgb="FF23366A"/>
      </bottom>
      <diagonal/>
    </border>
    <border>
      <left/>
      <right/>
      <top style="medium">
        <color rgb="FF23366A"/>
      </top>
      <bottom/>
      <diagonal/>
    </border>
    <border>
      <left style="thin">
        <color indexed="64"/>
      </left>
      <right style="thin">
        <color indexed="64"/>
      </right>
      <top style="medium">
        <color rgb="FF23366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0" fontId="9" fillId="0" borderId="4" xfId="0" applyFont="1" applyBorder="1" applyAlignment="1">
      <alignment horizontal="left" indent="2"/>
    </xf>
    <xf numFmtId="0" fontId="8" fillId="0" borderId="4" xfId="0" applyFont="1" applyBorder="1" applyAlignment="1">
      <alignment horizontal="left" indent="1"/>
    </xf>
    <xf numFmtId="43" fontId="9" fillId="0" borderId="4" xfId="1" applyFont="1" applyBorder="1"/>
    <xf numFmtId="43" fontId="9" fillId="0" borderId="4" xfId="1" applyFont="1" applyFill="1" applyBorder="1"/>
    <xf numFmtId="0" fontId="8" fillId="0" borderId="5" xfId="0" applyFont="1" applyBorder="1" applyAlignment="1">
      <alignment horizontal="left" wrapText="1"/>
    </xf>
    <xf numFmtId="0" fontId="9" fillId="0" borderId="0" xfId="0" applyFont="1"/>
    <xf numFmtId="164" fontId="8" fillId="0" borderId="0" xfId="0" applyNumberFormat="1" applyFont="1"/>
    <xf numFmtId="164" fontId="8" fillId="0" borderId="6" xfId="0" applyNumberFormat="1" applyFont="1" applyBorder="1"/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10" xfId="1" applyFont="1" applyBorder="1"/>
    <xf numFmtId="43" fontId="9" fillId="0" borderId="9" xfId="1" applyFont="1" applyBorder="1"/>
    <xf numFmtId="0" fontId="7" fillId="2" borderId="11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right" indent="1"/>
    </xf>
    <xf numFmtId="43" fontId="7" fillId="2" borderId="10" xfId="0" applyNumberFormat="1" applyFont="1" applyFill="1" applyBorder="1" applyAlignment="1">
      <alignment horizontal="left" indent="1"/>
    </xf>
    <xf numFmtId="43" fontId="7" fillId="2" borderId="10" xfId="1" applyFont="1" applyFill="1" applyBorder="1" applyAlignment="1">
      <alignment horizontal="left" indent="1"/>
    </xf>
    <xf numFmtId="43" fontId="7" fillId="2" borderId="0" xfId="0" applyNumberFormat="1" applyFont="1" applyFill="1" applyAlignment="1">
      <alignment horizontal="left" inden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indent="2"/>
    </xf>
    <xf numFmtId="0" fontId="7" fillId="2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3" fontId="7" fillId="2" borderId="4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3" fontId="2" fillId="0" borderId="0" xfId="1" applyFont="1"/>
    <xf numFmtId="0" fontId="2" fillId="0" borderId="4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57150</xdr:rowOff>
    </xdr:from>
    <xdr:to>
      <xdr:col>0</xdr:col>
      <xdr:colOff>2463800</xdr:colOff>
      <xdr:row>3</xdr:row>
      <xdr:rowOff>58514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CB67C866-476C-41A8-A8BE-AC60E3A5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57150"/>
          <a:ext cx="2425700" cy="820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533401</xdr:colOff>
      <xdr:row>4</xdr:row>
      <xdr:rowOff>153879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775609</xdr:colOff>
      <xdr:row>0</xdr:row>
      <xdr:rowOff>0</xdr:rowOff>
    </xdr:from>
    <xdr:to>
      <xdr:col>3</xdr:col>
      <xdr:colOff>319770</xdr:colOff>
      <xdr:row>4</xdr:row>
      <xdr:rowOff>104230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771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934811</xdr:colOff>
      <xdr:row>0</xdr:row>
      <xdr:rowOff>95248</xdr:rowOff>
    </xdr:from>
    <xdr:to>
      <xdr:col>8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C1796FDA-D3E2-465B-A039-8C3180C9C1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2186" y="95248"/>
          <a:ext cx="2322740" cy="1006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1330098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9B02905-6FFA-4E13-BE57-00894D36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159" y="0"/>
          <a:ext cx="2611211" cy="105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H106"/>
  <sheetViews>
    <sheetView showGridLines="0" tabSelected="1" topLeftCell="A38" zoomScaleNormal="100" workbookViewId="0">
      <selection activeCell="J48" sqref="J48"/>
    </sheetView>
  </sheetViews>
  <sheetFormatPr baseColWidth="10" defaultColWidth="11.42578125" defaultRowHeight="15" x14ac:dyDescent="0.25"/>
  <cols>
    <col min="1" max="1" width="99.85546875" customWidth="1"/>
    <col min="2" max="3" width="20" style="6" bestFit="1" customWidth="1"/>
    <col min="4" max="4" width="18.7109375" bestFit="1" customWidth="1"/>
    <col min="8" max="8" width="15.140625" bestFit="1" customWidth="1"/>
  </cols>
  <sheetData>
    <row r="2" spans="1:4" ht="28.5" customHeight="1" x14ac:dyDescent="0.25">
      <c r="A2" s="59" t="s">
        <v>0</v>
      </c>
      <c r="B2" s="60"/>
      <c r="C2" s="60"/>
    </row>
    <row r="3" spans="1:4" ht="21" customHeight="1" x14ac:dyDescent="0.25">
      <c r="A3" s="61" t="s">
        <v>1</v>
      </c>
      <c r="B3" s="62"/>
      <c r="C3" s="62"/>
    </row>
    <row r="4" spans="1:4" ht="18.75" x14ac:dyDescent="0.25">
      <c r="A4" s="63">
        <v>2026</v>
      </c>
      <c r="B4" s="64"/>
      <c r="C4" s="64"/>
    </row>
    <row r="5" spans="1:4" ht="15.75" customHeight="1" x14ac:dyDescent="0.25">
      <c r="A5" s="61" t="s">
        <v>2</v>
      </c>
      <c r="B5" s="62"/>
      <c r="C5" s="62"/>
    </row>
    <row r="6" spans="1:4" ht="15.75" customHeight="1" thickBot="1" x14ac:dyDescent="0.3">
      <c r="A6" s="65" t="s">
        <v>3</v>
      </c>
      <c r="B6" s="62"/>
      <c r="C6" s="62"/>
    </row>
    <row r="7" spans="1:4" ht="15" customHeight="1" x14ac:dyDescent="0.25">
      <c r="A7" s="55" t="s">
        <v>4</v>
      </c>
      <c r="B7" s="57" t="s">
        <v>5</v>
      </c>
      <c r="C7" s="57" t="s">
        <v>6</v>
      </c>
    </row>
    <row r="8" spans="1:4" ht="23.25" customHeight="1" thickBot="1" x14ac:dyDescent="0.3">
      <c r="A8" s="56"/>
      <c r="B8" s="57"/>
      <c r="C8" s="57"/>
    </row>
    <row r="9" spans="1:4" ht="19.5" thickBot="1" x14ac:dyDescent="0.45">
      <c r="A9" s="13" t="s">
        <v>7</v>
      </c>
      <c r="B9" s="31"/>
      <c r="C9" s="31"/>
    </row>
    <row r="10" spans="1:4" s="1" customFormat="1" ht="20.100000000000001" customHeight="1" thickBot="1" x14ac:dyDescent="0.45">
      <c r="A10" s="33" t="s">
        <v>8</v>
      </c>
      <c r="B10" s="35">
        <f>SUM(B11:B15)</f>
        <v>230992138</v>
      </c>
      <c r="C10" s="35">
        <f>SUM(C11:C15)</f>
        <v>182992138</v>
      </c>
      <c r="D10"/>
    </row>
    <row r="11" spans="1:4" ht="18.75" x14ac:dyDescent="0.4">
      <c r="A11" s="15" t="s">
        <v>9</v>
      </c>
      <c r="B11" s="32">
        <v>135619769</v>
      </c>
      <c r="C11" s="32">
        <v>99478600.75</v>
      </c>
    </row>
    <row r="12" spans="1:4" ht="18.75" x14ac:dyDescent="0.4">
      <c r="A12" s="15" t="s">
        <v>10</v>
      </c>
      <c r="B12" s="17">
        <v>76254000</v>
      </c>
      <c r="C12" s="17">
        <v>68110020.700000003</v>
      </c>
    </row>
    <row r="13" spans="1:4" ht="18.75" x14ac:dyDescent="0.4">
      <c r="A13" s="15" t="s">
        <v>11</v>
      </c>
      <c r="B13" s="17">
        <v>513000</v>
      </c>
      <c r="C13" s="17">
        <v>513000</v>
      </c>
    </row>
    <row r="14" spans="1:4" ht="18.75" x14ac:dyDescent="0.4">
      <c r="A14" s="15" t="s">
        <v>12</v>
      </c>
      <c r="B14" s="17">
        <v>0</v>
      </c>
      <c r="C14" s="17">
        <v>0</v>
      </c>
    </row>
    <row r="15" spans="1:4" ht="19.5" thickBot="1" x14ac:dyDescent="0.45">
      <c r="A15" s="15" t="s">
        <v>13</v>
      </c>
      <c r="B15" s="17">
        <v>18605369</v>
      </c>
      <c r="C15" s="17">
        <v>14890516.550000001</v>
      </c>
    </row>
    <row r="16" spans="1:4" s="1" customFormat="1" ht="20.100000000000001" customHeight="1" thickBot="1" x14ac:dyDescent="0.45">
      <c r="A16" s="33" t="s">
        <v>14</v>
      </c>
      <c r="B16" s="35">
        <f>SUM(B17:B25)</f>
        <v>33931012</v>
      </c>
      <c r="C16" s="35">
        <f>SUM(C17:C25)</f>
        <v>111432117.24000001</v>
      </c>
      <c r="D16"/>
    </row>
    <row r="17" spans="1:3" ht="18.75" x14ac:dyDescent="0.4">
      <c r="A17" s="15" t="s">
        <v>15</v>
      </c>
      <c r="B17" s="17">
        <v>6891012</v>
      </c>
      <c r="C17" s="17">
        <v>6891012</v>
      </c>
    </row>
    <row r="18" spans="1:3" ht="18.75" x14ac:dyDescent="0.4">
      <c r="A18" s="15" t="s">
        <v>16</v>
      </c>
      <c r="B18" s="17">
        <v>350000</v>
      </c>
      <c r="C18" s="17">
        <v>590861.6</v>
      </c>
    </row>
    <row r="19" spans="1:3" ht="18.75" x14ac:dyDescent="0.4">
      <c r="A19" s="15" t="s">
        <v>17</v>
      </c>
      <c r="B19" s="17">
        <v>2930000</v>
      </c>
      <c r="C19" s="17">
        <v>2930000</v>
      </c>
    </row>
    <row r="20" spans="1:3" ht="18.75" x14ac:dyDescent="0.4">
      <c r="A20" s="15" t="s">
        <v>18</v>
      </c>
      <c r="B20" s="18">
        <v>2850000</v>
      </c>
      <c r="C20" s="18">
        <v>2946000</v>
      </c>
    </row>
    <row r="21" spans="1:3" ht="18.75" x14ac:dyDescent="0.4">
      <c r="A21" s="15" t="s">
        <v>19</v>
      </c>
      <c r="B21" s="17">
        <v>0</v>
      </c>
      <c r="C21" s="17">
        <v>14288811.5</v>
      </c>
    </row>
    <row r="22" spans="1:3" ht="18.75" x14ac:dyDescent="0.4">
      <c r="A22" s="15" t="s">
        <v>20</v>
      </c>
      <c r="B22" s="17">
        <v>20450000</v>
      </c>
      <c r="C22" s="17">
        <v>20650000</v>
      </c>
    </row>
    <row r="23" spans="1:3" ht="18.75" x14ac:dyDescent="0.4">
      <c r="A23" s="15" t="s">
        <v>21</v>
      </c>
      <c r="B23" s="17">
        <v>55000</v>
      </c>
      <c r="C23" s="17">
        <v>2671399.9300000002</v>
      </c>
    </row>
    <row r="24" spans="1:3" ht="18.75" x14ac:dyDescent="0.4">
      <c r="A24" s="15" t="s">
        <v>22</v>
      </c>
      <c r="B24" s="17">
        <v>305000</v>
      </c>
      <c r="C24" s="17">
        <v>49824548.119999997</v>
      </c>
    </row>
    <row r="25" spans="1:3" ht="19.5" thickBot="1" x14ac:dyDescent="0.45">
      <c r="A25" s="15" t="s">
        <v>23</v>
      </c>
      <c r="B25" s="17">
        <v>100000</v>
      </c>
      <c r="C25" s="17">
        <v>10639484.09</v>
      </c>
    </row>
    <row r="26" spans="1:3" s="1" customFormat="1" ht="20.100000000000001" customHeight="1" thickBot="1" x14ac:dyDescent="0.45">
      <c r="A26" s="33" t="s">
        <v>24</v>
      </c>
      <c r="B26" s="35">
        <f>SUM(B27:B35)</f>
        <v>8394000</v>
      </c>
      <c r="C26" s="35">
        <f>SUM(C27:C35)</f>
        <v>30924217.93</v>
      </c>
    </row>
    <row r="27" spans="1:3" ht="18.75" x14ac:dyDescent="0.4">
      <c r="A27" s="15" t="s">
        <v>25</v>
      </c>
      <c r="B27" s="17">
        <v>50000</v>
      </c>
      <c r="C27" s="17">
        <v>460596.8</v>
      </c>
    </row>
    <row r="28" spans="1:3" ht="18.75" x14ac:dyDescent="0.4">
      <c r="A28" s="15" t="s">
        <v>26</v>
      </c>
      <c r="B28" s="17">
        <v>0</v>
      </c>
      <c r="C28" s="17">
        <v>2027278.6</v>
      </c>
    </row>
    <row r="29" spans="1:3" ht="18.75" x14ac:dyDescent="0.4">
      <c r="A29" s="15" t="s">
        <v>27</v>
      </c>
      <c r="B29" s="17">
        <v>50000</v>
      </c>
      <c r="C29" s="17">
        <v>985424.34</v>
      </c>
    </row>
    <row r="30" spans="1:3" ht="18" customHeight="1" x14ac:dyDescent="0.4">
      <c r="A30" s="15" t="s">
        <v>28</v>
      </c>
      <c r="B30" s="17">
        <v>20000</v>
      </c>
      <c r="C30" s="17">
        <v>84640</v>
      </c>
    </row>
    <row r="31" spans="1:3" ht="18.75" x14ac:dyDescent="0.4">
      <c r="A31" s="15" t="s">
        <v>29</v>
      </c>
      <c r="B31" s="17">
        <v>60000</v>
      </c>
      <c r="C31" s="17">
        <v>176000</v>
      </c>
    </row>
    <row r="32" spans="1:3" ht="18.75" x14ac:dyDescent="0.4">
      <c r="A32" s="15" t="s">
        <v>30</v>
      </c>
      <c r="B32" s="17">
        <v>0</v>
      </c>
      <c r="C32" s="17">
        <v>41377.199999999997</v>
      </c>
    </row>
    <row r="33" spans="1:3" ht="18.75" x14ac:dyDescent="0.4">
      <c r="A33" s="15" t="s">
        <v>31</v>
      </c>
      <c r="B33" s="17">
        <v>8009000</v>
      </c>
      <c r="C33" s="17">
        <v>8536520</v>
      </c>
    </row>
    <row r="34" spans="1:3" ht="18.75" x14ac:dyDescent="0.4">
      <c r="A34" s="15" t="s">
        <v>32</v>
      </c>
      <c r="B34" s="17">
        <v>0</v>
      </c>
      <c r="C34" s="17">
        <v>0</v>
      </c>
    </row>
    <row r="35" spans="1:3" ht="19.5" thickBot="1" x14ac:dyDescent="0.45">
      <c r="A35" s="15" t="s">
        <v>33</v>
      </c>
      <c r="B35" s="17">
        <v>205000</v>
      </c>
      <c r="C35" s="17">
        <v>18612380.989999998</v>
      </c>
    </row>
    <row r="36" spans="1:3" s="1" customFormat="1" ht="20.100000000000001" customHeight="1" thickBot="1" x14ac:dyDescent="0.45">
      <c r="A36" s="33" t="s">
        <v>34</v>
      </c>
      <c r="B36" s="35">
        <f>SUM(B37:B44)</f>
        <v>4000000</v>
      </c>
      <c r="C36" s="35">
        <f>SUM(C37:C44)</f>
        <v>9192092.0999999996</v>
      </c>
    </row>
    <row r="37" spans="1:3" ht="18.75" x14ac:dyDescent="0.4">
      <c r="A37" s="15" t="s">
        <v>35</v>
      </c>
      <c r="B37" s="18">
        <v>200000</v>
      </c>
      <c r="C37" s="18">
        <v>200000</v>
      </c>
    </row>
    <row r="38" spans="1:3" ht="18.75" x14ac:dyDescent="0.4">
      <c r="A38" s="15" t="s">
        <v>36</v>
      </c>
      <c r="B38" s="17">
        <v>0</v>
      </c>
      <c r="C38" s="17">
        <v>0</v>
      </c>
    </row>
    <row r="39" spans="1:3" ht="18.75" x14ac:dyDescent="0.4">
      <c r="A39" s="15" t="s">
        <v>37</v>
      </c>
      <c r="B39" s="17">
        <v>0</v>
      </c>
      <c r="C39" s="17">
        <v>0</v>
      </c>
    </row>
    <row r="40" spans="1:3" ht="18.75" x14ac:dyDescent="0.4">
      <c r="A40" s="15" t="s">
        <v>38</v>
      </c>
      <c r="B40" s="17">
        <v>0</v>
      </c>
      <c r="C40" s="17">
        <v>0</v>
      </c>
    </row>
    <row r="41" spans="1:3" ht="18.75" x14ac:dyDescent="0.4">
      <c r="A41" s="15" t="s">
        <v>39</v>
      </c>
      <c r="B41" s="17">
        <v>0</v>
      </c>
      <c r="C41" s="17">
        <v>0</v>
      </c>
    </row>
    <row r="42" spans="1:3" ht="18.75" x14ac:dyDescent="0.4">
      <c r="A42" s="15" t="s">
        <v>40</v>
      </c>
      <c r="B42" s="17">
        <v>0</v>
      </c>
      <c r="C42" s="17">
        <v>0</v>
      </c>
    </row>
    <row r="43" spans="1:3" ht="18.75" x14ac:dyDescent="0.4">
      <c r="A43" s="15" t="s">
        <v>41</v>
      </c>
      <c r="B43" s="17">
        <v>3800000</v>
      </c>
      <c r="C43" s="17">
        <v>8992092.0999999996</v>
      </c>
    </row>
    <row r="44" spans="1:3" ht="19.5" thickBot="1" x14ac:dyDescent="0.45">
      <c r="A44" s="15" t="s">
        <v>42</v>
      </c>
      <c r="B44" s="17">
        <v>0</v>
      </c>
      <c r="C44" s="17">
        <v>0</v>
      </c>
    </row>
    <row r="45" spans="1:3" s="1" customFormat="1" ht="20.100000000000001" customHeight="1" thickBot="1" x14ac:dyDescent="0.45">
      <c r="A45" s="33" t="s">
        <v>43</v>
      </c>
      <c r="B45" s="35">
        <f>SUM(B46:B51)</f>
        <v>0</v>
      </c>
      <c r="C45" s="35">
        <f>SUM(C46:C51)</f>
        <v>0</v>
      </c>
    </row>
    <row r="46" spans="1:3" ht="18.75" x14ac:dyDescent="0.4">
      <c r="A46" s="15" t="s">
        <v>44</v>
      </c>
      <c r="B46" s="17">
        <v>0</v>
      </c>
      <c r="C46" s="17">
        <v>0</v>
      </c>
    </row>
    <row r="47" spans="1:3" ht="18.75" x14ac:dyDescent="0.4">
      <c r="A47" s="15" t="s">
        <v>45</v>
      </c>
      <c r="B47" s="17">
        <v>0</v>
      </c>
      <c r="C47" s="17">
        <v>0</v>
      </c>
    </row>
    <row r="48" spans="1:3" ht="18.75" x14ac:dyDescent="0.4">
      <c r="A48" s="15" t="s">
        <v>46</v>
      </c>
      <c r="B48" s="17">
        <v>0</v>
      </c>
      <c r="C48" s="17">
        <v>0</v>
      </c>
    </row>
    <row r="49" spans="1:8" ht="18.75" x14ac:dyDescent="0.4">
      <c r="A49" s="15" t="s">
        <v>47</v>
      </c>
      <c r="B49" s="17">
        <v>0</v>
      </c>
      <c r="C49" s="17">
        <v>0</v>
      </c>
    </row>
    <row r="50" spans="1:8" ht="18.75" x14ac:dyDescent="0.4">
      <c r="A50" s="15" t="s">
        <v>48</v>
      </c>
      <c r="B50" s="17">
        <v>0</v>
      </c>
      <c r="C50" s="17">
        <v>0</v>
      </c>
    </row>
    <row r="51" spans="1:8" ht="19.5" thickBot="1" x14ac:dyDescent="0.45">
      <c r="A51" s="15" t="s">
        <v>49</v>
      </c>
      <c r="B51" s="17">
        <v>0</v>
      </c>
      <c r="C51" s="17">
        <v>0</v>
      </c>
    </row>
    <row r="52" spans="1:8" s="1" customFormat="1" ht="20.100000000000001" customHeight="1" thickBot="1" x14ac:dyDescent="0.45">
      <c r="A52" s="33" t="s">
        <v>50</v>
      </c>
      <c r="B52" s="35">
        <f>SUM(B53:B61)</f>
        <v>0</v>
      </c>
      <c r="C52" s="35">
        <f>SUM(C53:C61)</f>
        <v>11650000</v>
      </c>
    </row>
    <row r="53" spans="1:8" ht="18.75" x14ac:dyDescent="0.4">
      <c r="A53" s="15" t="s">
        <v>51</v>
      </c>
      <c r="B53" s="17">
        <v>0</v>
      </c>
      <c r="C53" s="17">
        <v>5189500</v>
      </c>
      <c r="H53" s="6"/>
    </row>
    <row r="54" spans="1:8" ht="18.75" x14ac:dyDescent="0.4">
      <c r="A54" s="15" t="s">
        <v>52</v>
      </c>
      <c r="B54" s="17">
        <v>0</v>
      </c>
      <c r="C54" s="17">
        <v>18000</v>
      </c>
      <c r="H54" s="6"/>
    </row>
    <row r="55" spans="1:8" ht="18.75" x14ac:dyDescent="0.4">
      <c r="A55" s="15" t="s">
        <v>53</v>
      </c>
      <c r="B55" s="17">
        <v>0</v>
      </c>
      <c r="C55" s="17">
        <v>0</v>
      </c>
    </row>
    <row r="56" spans="1:8" ht="18.75" x14ac:dyDescent="0.4">
      <c r="A56" s="15" t="s">
        <v>54</v>
      </c>
      <c r="B56" s="17">
        <v>0</v>
      </c>
      <c r="C56" s="17">
        <v>6200000</v>
      </c>
      <c r="H56" s="8"/>
    </row>
    <row r="57" spans="1:8" ht="18" customHeight="1" x14ac:dyDescent="0.4">
      <c r="A57" s="15" t="s">
        <v>55</v>
      </c>
      <c r="B57" s="17">
        <v>0</v>
      </c>
      <c r="C57" s="17">
        <v>242500</v>
      </c>
    </row>
    <row r="58" spans="1:8" ht="18.75" x14ac:dyDescent="0.4">
      <c r="A58" s="15" t="s">
        <v>56</v>
      </c>
      <c r="B58" s="17">
        <v>0</v>
      </c>
      <c r="C58" s="17">
        <v>0</v>
      </c>
    </row>
    <row r="59" spans="1:8" ht="18.75" x14ac:dyDescent="0.4">
      <c r="A59" s="15" t="s">
        <v>57</v>
      </c>
      <c r="B59" s="17">
        <v>0</v>
      </c>
      <c r="C59" s="17">
        <v>0</v>
      </c>
    </row>
    <row r="60" spans="1:8" ht="18.75" x14ac:dyDescent="0.4">
      <c r="A60" s="15" t="s">
        <v>58</v>
      </c>
      <c r="B60" s="17">
        <v>0</v>
      </c>
      <c r="C60" s="17">
        <v>0</v>
      </c>
    </row>
    <row r="61" spans="1:8" ht="19.5" thickBot="1" x14ac:dyDescent="0.45">
      <c r="A61" s="15" t="s">
        <v>59</v>
      </c>
      <c r="B61" s="17">
        <v>0</v>
      </c>
      <c r="C61" s="17">
        <v>0</v>
      </c>
    </row>
    <row r="62" spans="1:8" s="1" customFormat="1" ht="20.100000000000001" customHeight="1" thickBot="1" x14ac:dyDescent="0.45">
      <c r="A62" s="33" t="s">
        <v>60</v>
      </c>
      <c r="B62" s="35">
        <f>SUM(B63:B66)</f>
        <v>0</v>
      </c>
      <c r="C62" s="35">
        <f>SUM(C63:C66)</f>
        <v>738143.09</v>
      </c>
    </row>
    <row r="63" spans="1:8" ht="18.75" x14ac:dyDescent="0.4">
      <c r="A63" s="15" t="s">
        <v>61</v>
      </c>
      <c r="B63" s="17">
        <v>0</v>
      </c>
      <c r="C63" s="17">
        <v>0</v>
      </c>
    </row>
    <row r="64" spans="1:8" ht="18.75" x14ac:dyDescent="0.4">
      <c r="A64" s="15" t="s">
        <v>62</v>
      </c>
      <c r="B64" s="17">
        <v>0</v>
      </c>
      <c r="C64" s="17">
        <v>738143.09</v>
      </c>
    </row>
    <row r="65" spans="1:8" ht="18.75" x14ac:dyDescent="0.4">
      <c r="A65" s="15" t="s">
        <v>63</v>
      </c>
      <c r="B65" s="17">
        <v>0</v>
      </c>
      <c r="C65" s="17">
        <v>0</v>
      </c>
    </row>
    <row r="66" spans="1:8" ht="19.5" thickBot="1" x14ac:dyDescent="0.45">
      <c r="A66" s="15" t="s">
        <v>64</v>
      </c>
      <c r="B66" s="17">
        <v>0</v>
      </c>
      <c r="C66" s="17">
        <v>0</v>
      </c>
    </row>
    <row r="67" spans="1:8" s="1" customFormat="1" ht="20.100000000000001" customHeight="1" thickBot="1" x14ac:dyDescent="0.45">
      <c r="A67" s="33" t="s">
        <v>65</v>
      </c>
      <c r="B67" s="35">
        <f>SUM(B68:B69)</f>
        <v>0</v>
      </c>
      <c r="C67" s="35">
        <f>SUM(C68:C69)</f>
        <v>0</v>
      </c>
    </row>
    <row r="68" spans="1:8" ht="18.75" x14ac:dyDescent="0.4">
      <c r="A68" s="15" t="s">
        <v>66</v>
      </c>
      <c r="B68" s="17"/>
      <c r="C68" s="17"/>
    </row>
    <row r="69" spans="1:8" ht="19.5" thickBot="1" x14ac:dyDescent="0.45">
      <c r="A69" s="15" t="s">
        <v>67</v>
      </c>
      <c r="B69" s="17"/>
      <c r="C69" s="17"/>
    </row>
    <row r="70" spans="1:8" s="1" customFormat="1" ht="20.100000000000001" customHeight="1" thickBot="1" x14ac:dyDescent="0.45">
      <c r="A70" s="33" t="s">
        <v>68</v>
      </c>
      <c r="B70" s="35">
        <f>SUM(B71:B73)</f>
        <v>0</v>
      </c>
      <c r="C70" s="35">
        <f>SUM(C71:C73)</f>
        <v>0</v>
      </c>
    </row>
    <row r="71" spans="1:8" ht="18.75" x14ac:dyDescent="0.4">
      <c r="A71" s="15" t="s">
        <v>69</v>
      </c>
      <c r="B71" s="17"/>
      <c r="C71" s="17"/>
    </row>
    <row r="72" spans="1:8" ht="18.75" x14ac:dyDescent="0.4">
      <c r="A72" s="15" t="s">
        <v>70</v>
      </c>
      <c r="B72" s="17"/>
      <c r="C72" s="17"/>
    </row>
    <row r="73" spans="1:8" ht="19.5" thickBot="1" x14ac:dyDescent="0.45">
      <c r="A73" s="15" t="s">
        <v>71</v>
      </c>
      <c r="B73" s="17"/>
      <c r="C73" s="17"/>
    </row>
    <row r="74" spans="1:8" s="1" customFormat="1" ht="20.100000000000001" customHeight="1" thickBot="1" x14ac:dyDescent="0.45">
      <c r="A74" s="33" t="s">
        <v>72</v>
      </c>
      <c r="B74" s="35">
        <f>SUM(B75:B77)</f>
        <v>0</v>
      </c>
      <c r="C74" s="35">
        <f>SUM(C75:C77)</f>
        <v>0</v>
      </c>
    </row>
    <row r="75" spans="1:8" ht="18.75" x14ac:dyDescent="0.4">
      <c r="A75" s="16" t="s">
        <v>73</v>
      </c>
      <c r="B75" s="14"/>
      <c r="C75" s="14"/>
    </row>
    <row r="76" spans="1:8" ht="18.75" x14ac:dyDescent="0.4">
      <c r="A76" s="16" t="s">
        <v>74</v>
      </c>
      <c r="B76" s="14"/>
      <c r="C76" s="14"/>
    </row>
    <row r="77" spans="1:8" ht="19.5" thickBot="1" x14ac:dyDescent="0.45">
      <c r="A77" s="15" t="s">
        <v>75</v>
      </c>
      <c r="B77" s="17"/>
      <c r="C77" s="17"/>
    </row>
    <row r="78" spans="1:8" s="1" customFormat="1" ht="20.100000000000001" customHeight="1" thickBot="1" x14ac:dyDescent="0.45">
      <c r="A78" s="33" t="s">
        <v>76</v>
      </c>
      <c r="B78" s="35">
        <f>SUM(B79:B80)</f>
        <v>0</v>
      </c>
      <c r="C78" s="35">
        <f>SUM(C79:C80)</f>
        <v>0</v>
      </c>
    </row>
    <row r="79" spans="1:8" ht="18.75" x14ac:dyDescent="0.4">
      <c r="A79" s="15" t="s">
        <v>77</v>
      </c>
      <c r="B79" s="17"/>
      <c r="C79" s="17"/>
      <c r="H79" s="8"/>
    </row>
    <row r="80" spans="1:8" ht="19.5" thickBot="1" x14ac:dyDescent="0.45">
      <c r="A80" s="15" t="s">
        <v>78</v>
      </c>
      <c r="B80" s="17"/>
      <c r="C80" s="17"/>
      <c r="H80" s="6"/>
    </row>
    <row r="81" spans="1:8" s="1" customFormat="1" ht="20.100000000000001" customHeight="1" thickBot="1" x14ac:dyDescent="0.45">
      <c r="A81" s="33" t="s">
        <v>79</v>
      </c>
      <c r="B81" s="35">
        <f>SUM(B82)</f>
        <v>0</v>
      </c>
      <c r="C81" s="35">
        <f>SUM(C82)</f>
        <v>0</v>
      </c>
    </row>
    <row r="82" spans="1:8" ht="19.5" thickBot="1" x14ac:dyDescent="0.45">
      <c r="A82" s="15" t="s">
        <v>80</v>
      </c>
      <c r="B82" s="17"/>
      <c r="C82" s="17"/>
      <c r="H82" s="8"/>
    </row>
    <row r="83" spans="1:8" ht="20.100000000000001" customHeight="1" thickBot="1" x14ac:dyDescent="0.45">
      <c r="A83" s="34" t="s">
        <v>108</v>
      </c>
      <c r="B83" s="36">
        <f>+B10+B16+B26+B36+B52+B62+B67+B70+B74+B78+B81</f>
        <v>277317150</v>
      </c>
      <c r="C83" s="36">
        <f>SUM(C10,C16,C26,C36,C45,C52,C62)</f>
        <v>346928708.36000001</v>
      </c>
      <c r="H83" s="8"/>
    </row>
    <row r="85" spans="1:8" ht="20.100000000000001" customHeight="1" x14ac:dyDescent="0.4">
      <c r="A85" t="s">
        <v>100</v>
      </c>
    </row>
    <row r="86" spans="1:8" ht="20.100000000000001" customHeight="1" x14ac:dyDescent="0.4">
      <c r="A86" s="20" t="s">
        <v>107</v>
      </c>
      <c r="B86" s="20"/>
      <c r="H86" s="8"/>
    </row>
    <row r="87" spans="1:8" ht="20.100000000000001" customHeight="1" x14ac:dyDescent="0.4">
      <c r="A87" s="51" t="s">
        <v>102</v>
      </c>
      <c r="B87" s="51"/>
      <c r="C87" s="51"/>
    </row>
    <row r="88" spans="1:8" ht="20.100000000000001" customHeight="1" x14ac:dyDescent="0.4">
      <c r="A88" s="20" t="s">
        <v>103</v>
      </c>
      <c r="B88" s="20"/>
    </row>
    <row r="89" spans="1:8" ht="20.100000000000001" customHeight="1" x14ac:dyDescent="0.4">
      <c r="A89" s="58" t="s">
        <v>104</v>
      </c>
      <c r="B89" s="58"/>
      <c r="C89" s="58"/>
    </row>
    <row r="90" spans="1:8" ht="20.100000000000001" customHeight="1" x14ac:dyDescent="0.4">
      <c r="A90" s="51" t="s">
        <v>105</v>
      </c>
      <c r="B90" s="51"/>
      <c r="C90" s="51"/>
    </row>
    <row r="91" spans="1:8" ht="20.100000000000001" customHeight="1" x14ac:dyDescent="0.4">
      <c r="A91" s="20" t="s">
        <v>106</v>
      </c>
      <c r="B91" s="20"/>
    </row>
    <row r="96" spans="1:8" ht="18.75" x14ac:dyDescent="0.4">
      <c r="A96" s="29" t="s">
        <v>116</v>
      </c>
      <c r="B96" s="52" t="s">
        <v>95</v>
      </c>
      <c r="C96" s="52"/>
    </row>
    <row r="97" spans="1:3" ht="18.75" x14ac:dyDescent="0.4">
      <c r="A97" s="30" t="s">
        <v>111</v>
      </c>
      <c r="B97" s="53" t="s">
        <v>97</v>
      </c>
      <c r="C97" s="54"/>
    </row>
    <row r="98" spans="1:3" ht="18.75" x14ac:dyDescent="0.4">
      <c r="A98" s="26"/>
      <c r="B98" s="52"/>
      <c r="C98" s="52"/>
    </row>
    <row r="99" spans="1:3" ht="18.75" x14ac:dyDescent="0.4">
      <c r="A99" s="29" t="s">
        <v>117</v>
      </c>
      <c r="B99" s="52" t="s">
        <v>98</v>
      </c>
      <c r="C99" s="52"/>
    </row>
    <row r="100" spans="1:3" ht="14.25" customHeight="1" x14ac:dyDescent="0.4">
      <c r="A100" s="30" t="s">
        <v>112</v>
      </c>
      <c r="B100" s="66" t="s">
        <v>99</v>
      </c>
      <c r="C100" s="66"/>
    </row>
    <row r="101" spans="1:3" ht="21.75" x14ac:dyDescent="0.4">
      <c r="A101" s="30"/>
      <c r="B101" s="2"/>
      <c r="C101" s="3"/>
    </row>
    <row r="102" spans="1:3" ht="15.75" x14ac:dyDescent="0.25">
      <c r="A102" s="4"/>
      <c r="B102" s="67"/>
      <c r="C102" s="67"/>
    </row>
    <row r="103" spans="1:3" ht="15.75" x14ac:dyDescent="0.25">
      <c r="A103" s="5"/>
      <c r="B103" s="68"/>
      <c r="C103" s="68"/>
    </row>
    <row r="105" spans="1:3" ht="26.25" customHeight="1" x14ac:dyDescent="0.25"/>
    <row r="106" spans="1:3" ht="33.75" customHeight="1" x14ac:dyDescent="0.25"/>
  </sheetData>
  <mergeCells count="18">
    <mergeCell ref="B98:C98"/>
    <mergeCell ref="B99:C99"/>
    <mergeCell ref="B100:C100"/>
    <mergeCell ref="B102:C102"/>
    <mergeCell ref="B103:C103"/>
    <mergeCell ref="A2:C2"/>
    <mergeCell ref="A3:C3"/>
    <mergeCell ref="A4:C4"/>
    <mergeCell ref="A5:C5"/>
    <mergeCell ref="A6:C6"/>
    <mergeCell ref="A90:C90"/>
    <mergeCell ref="B96:C96"/>
    <mergeCell ref="B97:C97"/>
    <mergeCell ref="A7:A8"/>
    <mergeCell ref="B7:B8"/>
    <mergeCell ref="C7:C8"/>
    <mergeCell ref="A87:C87"/>
    <mergeCell ref="A89:C89"/>
  </mergeCells>
  <printOptions horizontalCentered="1"/>
  <pageMargins left="0.1" right="0.1" top="0.22" bottom="0.17" header="0.17" footer="0.17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14"/>
  <sheetViews>
    <sheetView showGridLines="0" topLeftCell="A68" zoomScale="70" zoomScaleNormal="70" zoomScaleSheetLayoutView="85" workbookViewId="0">
      <pane xSplit="1" topLeftCell="B1" activePane="topRight" state="frozen"/>
      <selection pane="topRight" sqref="A1:P102"/>
    </sheetView>
  </sheetViews>
  <sheetFormatPr baseColWidth="10" defaultColWidth="11.42578125" defaultRowHeight="15" x14ac:dyDescent="0.25"/>
  <cols>
    <col min="1" max="1" width="106" customWidth="1"/>
    <col min="2" max="2" width="23" style="47" customWidth="1"/>
    <col min="3" max="3" width="23" customWidth="1"/>
    <col min="4" max="4" width="20.28515625" bestFit="1" customWidth="1"/>
    <col min="5" max="5" width="21" bestFit="1" customWidth="1"/>
    <col min="6" max="6" width="22.5703125" customWidth="1"/>
    <col min="7" max="7" width="19.7109375" customWidth="1"/>
    <col min="8" max="8" width="22" customWidth="1"/>
    <col min="9" max="9" width="19.7109375" bestFit="1" customWidth="1"/>
    <col min="10" max="10" width="21.28515625" customWidth="1"/>
    <col min="11" max="15" width="19.7109375" customWidth="1"/>
    <col min="16" max="16" width="23.42578125" customWidth="1"/>
  </cols>
  <sheetData>
    <row r="1" spans="1:17" ht="18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7" ht="21" customHeight="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7" ht="18.75" x14ac:dyDescent="0.25">
      <c r="A3" s="64">
        <v>2026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 x14ac:dyDescent="0.25">
      <c r="A4" s="62" t="s">
        <v>81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7" ht="15.75" customHeight="1" thickBot="1" x14ac:dyDescent="0.3">
      <c r="A5" s="62" t="s">
        <v>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ht="25.5" customHeight="1" x14ac:dyDescent="0.4">
      <c r="A6" s="55" t="s">
        <v>4</v>
      </c>
      <c r="B6" s="73" t="s">
        <v>5</v>
      </c>
      <c r="C6" s="73" t="s">
        <v>6</v>
      </c>
      <c r="D6" s="75" t="s">
        <v>109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7" ht="19.5" thickBot="1" x14ac:dyDescent="0.3">
      <c r="A7" s="56"/>
      <c r="B7" s="74"/>
      <c r="C7" s="74"/>
      <c r="D7" s="38" t="s">
        <v>82</v>
      </c>
      <c r="E7" s="38" t="s">
        <v>83</v>
      </c>
      <c r="F7" s="38" t="s">
        <v>84</v>
      </c>
      <c r="G7" s="38" t="s">
        <v>85</v>
      </c>
      <c r="H7" s="38" t="s">
        <v>86</v>
      </c>
      <c r="I7" s="38" t="s">
        <v>87</v>
      </c>
      <c r="J7" s="38" t="s">
        <v>88</v>
      </c>
      <c r="K7" s="38" t="s">
        <v>89</v>
      </c>
      <c r="L7" s="38" t="s">
        <v>90</v>
      </c>
      <c r="M7" s="38" t="s">
        <v>91</v>
      </c>
      <c r="N7" s="38" t="s">
        <v>92</v>
      </c>
      <c r="O7" s="38" t="s">
        <v>93</v>
      </c>
      <c r="P7" s="38" t="s">
        <v>94</v>
      </c>
    </row>
    <row r="8" spans="1:17" ht="18.75" x14ac:dyDescent="0.4">
      <c r="A8" s="19" t="s">
        <v>7</v>
      </c>
      <c r="B8" s="4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</row>
    <row r="9" spans="1:17" s="1" customFormat="1" ht="20.100000000000001" customHeight="1" x14ac:dyDescent="0.4">
      <c r="A9" s="39" t="s">
        <v>8</v>
      </c>
      <c r="B9" s="35">
        <f>SUM(B10:B14)</f>
        <v>230992138</v>
      </c>
      <c r="C9" s="37">
        <f>SUM(C10:C14)</f>
        <v>182992138</v>
      </c>
      <c r="D9" s="40">
        <f>SUM(D10:D14)</f>
        <v>13234647.24</v>
      </c>
      <c r="E9" s="40">
        <f t="shared" ref="E9:I9" si="0">SUM(E10:E14)</f>
        <v>13171576.98</v>
      </c>
      <c r="F9" s="40">
        <f t="shared" si="0"/>
        <v>13583604.33</v>
      </c>
      <c r="G9" s="40">
        <f t="shared" si="0"/>
        <v>22668563.359999996</v>
      </c>
      <c r="H9" s="40">
        <f t="shared" si="0"/>
        <v>13759884.09</v>
      </c>
      <c r="I9" s="40">
        <f t="shared" si="0"/>
        <v>0</v>
      </c>
      <c r="J9" s="40">
        <f t="shared" ref="J9:O9" si="1">SUM(J10:J14)</f>
        <v>0</v>
      </c>
      <c r="K9" s="40">
        <f t="shared" si="1"/>
        <v>0</v>
      </c>
      <c r="L9" s="40">
        <f t="shared" si="1"/>
        <v>0</v>
      </c>
      <c r="M9" s="40">
        <f t="shared" si="1"/>
        <v>0</v>
      </c>
      <c r="N9" s="40">
        <f t="shared" si="1"/>
        <v>0</v>
      </c>
      <c r="O9" s="40">
        <f t="shared" si="1"/>
        <v>0</v>
      </c>
      <c r="P9" s="40">
        <f>+D9+E9+F9+G9+H9+I9+J9+K9+L9+M9+N9+O9</f>
        <v>76418276</v>
      </c>
      <c r="Q9" s="7"/>
    </row>
    <row r="10" spans="1:17" s="1" customFormat="1" ht="20.100000000000001" customHeight="1" x14ac:dyDescent="0.4">
      <c r="A10" s="15" t="s">
        <v>9</v>
      </c>
      <c r="B10" s="32">
        <f>'P1 Presupuesto Aprobado'!B11</f>
        <v>135619769</v>
      </c>
      <c r="C10" s="32">
        <f>'P1 Presupuesto Aprobado'!C11</f>
        <v>99478600.75</v>
      </c>
      <c r="D10" s="17">
        <v>10118312.960000001</v>
      </c>
      <c r="E10" s="17">
        <v>10048037.609999999</v>
      </c>
      <c r="F10" s="17">
        <v>10155000</v>
      </c>
      <c r="G10" s="17">
        <v>10705304</v>
      </c>
      <c r="H10" s="17">
        <v>10526568.07</v>
      </c>
      <c r="I10" s="17"/>
      <c r="J10" s="17"/>
      <c r="K10" s="17"/>
      <c r="L10" s="18"/>
      <c r="M10" s="17"/>
      <c r="N10" s="17"/>
      <c r="O10" s="17"/>
      <c r="P10" s="17"/>
    </row>
    <row r="11" spans="1:17" s="1" customFormat="1" ht="20.100000000000001" customHeight="1" x14ac:dyDescent="0.4">
      <c r="A11" s="15" t="s">
        <v>10</v>
      </c>
      <c r="B11" s="32">
        <f>'P1 Presupuesto Aprobado'!B12</f>
        <v>76254000</v>
      </c>
      <c r="C11" s="32">
        <f>'P1 Presupuesto Aprobado'!C12</f>
        <v>68110020.700000003</v>
      </c>
      <c r="D11" s="17">
        <v>1609000</v>
      </c>
      <c r="E11" s="17">
        <v>1609000</v>
      </c>
      <c r="F11" s="17">
        <v>1900666.67</v>
      </c>
      <c r="G11" s="17">
        <v>10374238.869999999</v>
      </c>
      <c r="H11" s="17">
        <v>1664000</v>
      </c>
      <c r="I11" s="17"/>
      <c r="J11" s="17"/>
      <c r="K11" s="17"/>
      <c r="L11" s="18"/>
      <c r="M11" s="17"/>
      <c r="N11" s="17"/>
      <c r="O11" s="17"/>
      <c r="P11" s="17"/>
    </row>
    <row r="12" spans="1:17" s="1" customFormat="1" ht="20.100000000000001" customHeight="1" x14ac:dyDescent="0.4">
      <c r="A12" s="15" t="s">
        <v>11</v>
      </c>
      <c r="B12" s="32">
        <f>'P1 Presupuesto Aprobado'!B13</f>
        <v>513000</v>
      </c>
      <c r="C12" s="32">
        <f>'P1 Presupuesto Aprobado'!C13</f>
        <v>513000</v>
      </c>
      <c r="D12" s="17">
        <v>0</v>
      </c>
      <c r="E12" s="17">
        <v>6630.4</v>
      </c>
      <c r="F12" s="17">
        <v>0</v>
      </c>
      <c r="G12" s="17">
        <v>13862.4</v>
      </c>
      <c r="H12" s="17">
        <v>6166.1</v>
      </c>
      <c r="I12" s="17"/>
      <c r="J12" s="17"/>
      <c r="K12" s="17"/>
      <c r="L12" s="18"/>
      <c r="M12" s="17"/>
      <c r="N12" s="17"/>
      <c r="O12" s="17"/>
      <c r="P12" s="17"/>
    </row>
    <row r="13" spans="1:17" s="1" customFormat="1" ht="20.100000000000001" customHeight="1" x14ac:dyDescent="0.4">
      <c r="A13" s="15" t="s">
        <v>12</v>
      </c>
      <c r="B13" s="32">
        <f>'P1 Presupuesto Aprobado'!B14</f>
        <v>0</v>
      </c>
      <c r="C13" s="32">
        <f>'P1 Presupuesto Aprobado'!C14</f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/>
      <c r="J13" s="17"/>
      <c r="K13" s="17"/>
      <c r="L13" s="18"/>
      <c r="M13" s="17"/>
      <c r="N13" s="17"/>
      <c r="O13" s="17"/>
      <c r="P13" s="17"/>
    </row>
    <row r="14" spans="1:17" s="1" customFormat="1" ht="20.25" customHeight="1" x14ac:dyDescent="0.4">
      <c r="A14" s="15" t="s">
        <v>13</v>
      </c>
      <c r="B14" s="32">
        <f>'P1 Presupuesto Aprobado'!B15</f>
        <v>18605369</v>
      </c>
      <c r="C14" s="32">
        <f>'P1 Presupuesto Aprobado'!C15</f>
        <v>14890516.550000001</v>
      </c>
      <c r="D14" s="17">
        <v>1507334.28</v>
      </c>
      <c r="E14" s="17">
        <v>1507908.97</v>
      </c>
      <c r="F14" s="17">
        <v>1527937.66</v>
      </c>
      <c r="G14" s="17">
        <v>1575158.09</v>
      </c>
      <c r="H14" s="17">
        <v>1563149.92</v>
      </c>
      <c r="I14" s="17"/>
      <c r="J14" s="17"/>
      <c r="K14" s="17"/>
      <c r="L14" s="18"/>
      <c r="M14" s="17"/>
      <c r="N14" s="17"/>
      <c r="O14" s="17"/>
      <c r="P14" s="17"/>
    </row>
    <row r="15" spans="1:17" s="1" customFormat="1" ht="20.100000000000001" customHeight="1" x14ac:dyDescent="0.4">
      <c r="A15" s="39" t="s">
        <v>14</v>
      </c>
      <c r="B15" s="35">
        <f>SUM(B16:B24)</f>
        <v>33931012</v>
      </c>
      <c r="C15" s="37">
        <f>SUM(C16:C24)</f>
        <v>111432117.24000001</v>
      </c>
      <c r="D15" s="40">
        <f t="shared" ref="D15:G15" si="2">SUM(D16:D24)</f>
        <v>2104256.4900000002</v>
      </c>
      <c r="E15" s="40">
        <f t="shared" si="2"/>
        <v>1811631.46</v>
      </c>
      <c r="F15" s="40">
        <f t="shared" si="2"/>
        <v>2676730.17</v>
      </c>
      <c r="G15" s="40">
        <f t="shared" si="2"/>
        <v>16679891.540000003</v>
      </c>
      <c r="H15" s="40">
        <f t="shared" ref="H15:M15" si="3">SUM(H16:H24)</f>
        <v>3773442.66</v>
      </c>
      <c r="I15" s="40">
        <f t="shared" si="3"/>
        <v>0</v>
      </c>
      <c r="J15" s="40">
        <f t="shared" si="3"/>
        <v>0</v>
      </c>
      <c r="K15" s="40">
        <f t="shared" si="3"/>
        <v>0</v>
      </c>
      <c r="L15" s="40">
        <f t="shared" si="3"/>
        <v>0</v>
      </c>
      <c r="M15" s="40">
        <f t="shared" si="3"/>
        <v>0</v>
      </c>
      <c r="N15" s="40">
        <f>SUM(N16:N24)</f>
        <v>0</v>
      </c>
      <c r="O15" s="40">
        <f>SUM(O16:O24)</f>
        <v>0</v>
      </c>
      <c r="P15" s="40">
        <f>+D15+E15+F15+G15+H15+I15+J15+K15+L15+M15+N15+O15</f>
        <v>27045952.320000004</v>
      </c>
      <c r="Q15" s="7"/>
    </row>
    <row r="16" spans="1:17" s="1" customFormat="1" ht="20.100000000000001" customHeight="1" x14ac:dyDescent="0.4">
      <c r="A16" s="15" t="s">
        <v>15</v>
      </c>
      <c r="B16" s="17">
        <f>'P1 Presupuesto Aprobado'!B17</f>
        <v>6891012</v>
      </c>
      <c r="C16" s="17">
        <f>'P1 Presupuesto Aprobado'!C17</f>
        <v>6891012</v>
      </c>
      <c r="D16" s="17">
        <v>435580.45</v>
      </c>
      <c r="E16" s="17">
        <v>183101.51</v>
      </c>
      <c r="F16" s="17">
        <v>544365.52</v>
      </c>
      <c r="G16" s="17">
        <v>599055</v>
      </c>
      <c r="H16" s="17">
        <v>288798.55</v>
      </c>
      <c r="I16" s="17"/>
      <c r="J16" s="17"/>
      <c r="K16" s="17"/>
      <c r="L16" s="18"/>
      <c r="M16" s="17"/>
      <c r="N16" s="17"/>
      <c r="O16" s="17"/>
      <c r="P16" s="17"/>
    </row>
    <row r="17" spans="1:17" s="1" customFormat="1" ht="20.100000000000001" customHeight="1" x14ac:dyDescent="0.4">
      <c r="A17" s="15" t="s">
        <v>16</v>
      </c>
      <c r="B17" s="17">
        <f>'P1 Presupuesto Aprobado'!B18</f>
        <v>350000</v>
      </c>
      <c r="C17" s="17">
        <f>'P1 Presupuesto Aprobado'!C18</f>
        <v>590861.6</v>
      </c>
      <c r="D17" s="17">
        <v>0</v>
      </c>
      <c r="E17" s="17">
        <v>0</v>
      </c>
      <c r="F17" s="17">
        <v>0</v>
      </c>
      <c r="G17" s="17">
        <v>79229.759999999995</v>
      </c>
      <c r="H17" s="17">
        <v>0</v>
      </c>
      <c r="I17" s="17"/>
      <c r="J17" s="17"/>
      <c r="K17" s="17"/>
      <c r="L17" s="18"/>
      <c r="M17" s="17"/>
      <c r="N17" s="17"/>
      <c r="O17" s="17"/>
      <c r="P17" s="17"/>
    </row>
    <row r="18" spans="1:17" s="1" customFormat="1" ht="19.5" customHeight="1" x14ac:dyDescent="0.4">
      <c r="A18" s="15" t="s">
        <v>17</v>
      </c>
      <c r="B18" s="17">
        <f>'P1 Presupuesto Aprobado'!B19</f>
        <v>2930000</v>
      </c>
      <c r="C18" s="17">
        <f>'P1 Presupuesto Aprobado'!C19</f>
        <v>2930000</v>
      </c>
      <c r="D18" s="17">
        <v>295255.17</v>
      </c>
      <c r="E18" s="17">
        <v>175404.25</v>
      </c>
      <c r="F18" s="17">
        <v>0</v>
      </c>
      <c r="G18" s="17">
        <v>519492.82</v>
      </c>
      <c r="H18" s="17">
        <v>127368</v>
      </c>
      <c r="I18" s="17"/>
      <c r="J18" s="17"/>
      <c r="K18" s="17"/>
      <c r="L18" s="18"/>
      <c r="M18" s="17"/>
      <c r="N18" s="17"/>
      <c r="O18" s="17"/>
      <c r="P18" s="17"/>
    </row>
    <row r="19" spans="1:17" s="1" customFormat="1" ht="20.100000000000001" customHeight="1" x14ac:dyDescent="0.4">
      <c r="A19" s="15" t="s">
        <v>18</v>
      </c>
      <c r="B19" s="17">
        <f>'P1 Presupuesto Aprobado'!B20</f>
        <v>2850000</v>
      </c>
      <c r="C19" s="17">
        <f>'P1 Presupuesto Aprobado'!C20</f>
        <v>2946000</v>
      </c>
      <c r="D19" s="17">
        <v>0</v>
      </c>
      <c r="E19" s="17">
        <v>32000</v>
      </c>
      <c r="F19" s="17">
        <v>85817.95</v>
      </c>
      <c r="G19" s="17">
        <v>32000</v>
      </c>
      <c r="H19" s="17">
        <v>135658.74</v>
      </c>
      <c r="I19" s="17"/>
      <c r="J19" s="17"/>
      <c r="K19" s="17"/>
      <c r="L19" s="18"/>
      <c r="M19" s="17"/>
      <c r="N19" s="17"/>
      <c r="O19" s="17"/>
      <c r="P19" s="17"/>
    </row>
    <row r="20" spans="1:17" s="1" customFormat="1" ht="20.100000000000001" customHeight="1" x14ac:dyDescent="0.4">
      <c r="A20" s="15" t="s">
        <v>19</v>
      </c>
      <c r="B20" s="17">
        <f>'P1 Presupuesto Aprobado'!B21</f>
        <v>0</v>
      </c>
      <c r="C20" s="17">
        <f>'P1 Presupuesto Aprobado'!C21</f>
        <v>14288811.5</v>
      </c>
      <c r="D20" s="17">
        <v>0</v>
      </c>
      <c r="E20" s="17">
        <v>0</v>
      </c>
      <c r="F20" s="17">
        <v>0</v>
      </c>
      <c r="G20" s="17">
        <v>7383983.5</v>
      </c>
      <c r="H20" s="17">
        <v>21564.5</v>
      </c>
      <c r="I20" s="17"/>
      <c r="J20" s="17"/>
      <c r="K20" s="17"/>
      <c r="L20" s="18"/>
      <c r="M20" s="17"/>
      <c r="N20" s="17"/>
      <c r="O20" s="17"/>
      <c r="P20" s="17"/>
    </row>
    <row r="21" spans="1:17" s="1" customFormat="1" ht="20.100000000000001" customHeight="1" x14ac:dyDescent="0.4">
      <c r="A21" s="15" t="s">
        <v>20</v>
      </c>
      <c r="B21" s="17">
        <f>'P1 Presupuesto Aprobado'!B22</f>
        <v>20450000</v>
      </c>
      <c r="C21" s="17">
        <f>'P1 Presupuesto Aprobado'!C22</f>
        <v>20650000</v>
      </c>
      <c r="D21" s="17">
        <v>1373420.87</v>
      </c>
      <c r="E21" s="17">
        <v>1421125.7</v>
      </c>
      <c r="F21" s="17">
        <v>1768203.58</v>
      </c>
      <c r="G21" s="17">
        <v>1435949.88</v>
      </c>
      <c r="H21" s="17">
        <v>1524771.76</v>
      </c>
      <c r="I21" s="17"/>
      <c r="J21" s="17"/>
      <c r="K21" s="17"/>
      <c r="L21" s="18"/>
      <c r="M21" s="17"/>
      <c r="N21" s="17"/>
      <c r="O21" s="17"/>
      <c r="P21" s="17"/>
    </row>
    <row r="22" spans="1:17" s="1" customFormat="1" ht="20.100000000000001" customHeight="1" x14ac:dyDescent="0.4">
      <c r="A22" s="15" t="s">
        <v>21</v>
      </c>
      <c r="B22" s="17">
        <f>'P1 Presupuesto Aprobado'!B23</f>
        <v>55000</v>
      </c>
      <c r="C22" s="17">
        <f>'P1 Presupuesto Aprobado'!C23</f>
        <v>2671399.9300000002</v>
      </c>
      <c r="D22" s="17">
        <v>0</v>
      </c>
      <c r="E22" s="17">
        <v>0</v>
      </c>
      <c r="F22" s="17">
        <v>0</v>
      </c>
      <c r="G22" s="17">
        <v>135563.06</v>
      </c>
      <c r="H22" s="17">
        <v>159990</v>
      </c>
      <c r="I22" s="17"/>
      <c r="J22" s="17"/>
      <c r="K22" s="17"/>
      <c r="L22" s="18"/>
      <c r="M22" s="17"/>
      <c r="N22" s="17"/>
      <c r="O22" s="17"/>
      <c r="P22" s="17"/>
    </row>
    <row r="23" spans="1:17" s="1" customFormat="1" ht="18.75" x14ac:dyDescent="0.4">
      <c r="A23" s="15" t="s">
        <v>22</v>
      </c>
      <c r="B23" s="17">
        <f>'P1 Presupuesto Aprobado'!B24</f>
        <v>305000</v>
      </c>
      <c r="C23" s="17">
        <f>'P1 Presupuesto Aprobado'!C24</f>
        <v>49824548.119999997</v>
      </c>
      <c r="D23" s="17">
        <v>0</v>
      </c>
      <c r="E23" s="17">
        <v>0</v>
      </c>
      <c r="F23" s="17">
        <v>278343.12</v>
      </c>
      <c r="G23" s="17">
        <v>4398660.22</v>
      </c>
      <c r="H23" s="17">
        <v>969759.41</v>
      </c>
      <c r="I23" s="17"/>
      <c r="J23" s="17"/>
      <c r="K23" s="17"/>
      <c r="L23" s="18"/>
      <c r="M23" s="18"/>
      <c r="N23" s="17"/>
      <c r="O23" s="17"/>
      <c r="P23" s="17"/>
    </row>
    <row r="24" spans="1:17" s="1" customFormat="1" ht="20.100000000000001" customHeight="1" x14ac:dyDescent="0.4">
      <c r="A24" s="15" t="s">
        <v>23</v>
      </c>
      <c r="B24" s="17">
        <f>'P1 Presupuesto Aprobado'!B25</f>
        <v>100000</v>
      </c>
      <c r="C24" s="17">
        <f>'P1 Presupuesto Aprobado'!C25</f>
        <v>10639484.09</v>
      </c>
      <c r="D24" s="17">
        <v>0</v>
      </c>
      <c r="E24" s="17">
        <v>0</v>
      </c>
      <c r="F24" s="17">
        <v>0</v>
      </c>
      <c r="G24" s="17">
        <v>2095957.3</v>
      </c>
      <c r="H24" s="17">
        <v>545531.69999999995</v>
      </c>
      <c r="I24" s="17"/>
      <c r="J24" s="17"/>
      <c r="K24" s="17"/>
      <c r="L24" s="18"/>
      <c r="M24" s="17"/>
      <c r="N24" s="17"/>
      <c r="O24" s="17"/>
      <c r="P24" s="17"/>
    </row>
    <row r="25" spans="1:17" s="1" customFormat="1" ht="20.100000000000001" customHeight="1" x14ac:dyDescent="0.4">
      <c r="A25" s="39" t="s">
        <v>24</v>
      </c>
      <c r="B25" s="35">
        <f>SUM(B26:B34)</f>
        <v>8394000</v>
      </c>
      <c r="C25" s="37">
        <f>SUM(C26:C34)</f>
        <v>30924217.93</v>
      </c>
      <c r="D25" s="40">
        <f t="shared" ref="D25:G25" si="4">SUM(D26:D34)</f>
        <v>526100</v>
      </c>
      <c r="E25" s="40">
        <f t="shared" si="4"/>
        <v>526100</v>
      </c>
      <c r="F25" s="40">
        <f t="shared" si="4"/>
        <v>1316100</v>
      </c>
      <c r="G25" s="40">
        <f t="shared" si="4"/>
        <v>2552423.14</v>
      </c>
      <c r="H25" s="40">
        <f t="shared" ref="H25:M25" si="5">SUM(H26:H34)</f>
        <v>914145.29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>SUM(N26:N34)</f>
        <v>0</v>
      </c>
      <c r="O25" s="40">
        <f>SUM(O26:O34)</f>
        <v>0</v>
      </c>
      <c r="P25" s="40">
        <f>+D25+E25+F25+G25+H25+I25+J25+K25+L25+M25+N25+O25</f>
        <v>5834868.4300000006</v>
      </c>
      <c r="Q25" s="7"/>
    </row>
    <row r="26" spans="1:17" s="1" customFormat="1" ht="20.100000000000001" customHeight="1" x14ac:dyDescent="0.4">
      <c r="A26" s="15" t="s">
        <v>25</v>
      </c>
      <c r="B26" s="17">
        <f>'P1 Presupuesto Aprobado'!B27</f>
        <v>50000</v>
      </c>
      <c r="C26" s="17">
        <f>'P1 Presupuesto Aprobado'!C27</f>
        <v>460596.8</v>
      </c>
      <c r="D26" s="17">
        <v>0</v>
      </c>
      <c r="E26" s="17">
        <v>0</v>
      </c>
      <c r="F26" s="17">
        <v>0</v>
      </c>
      <c r="G26" s="17">
        <v>46690</v>
      </c>
      <c r="H26" s="17">
        <v>70605.42</v>
      </c>
      <c r="I26" s="17"/>
      <c r="J26" s="17"/>
      <c r="K26" s="17"/>
      <c r="L26" s="18"/>
      <c r="M26" s="17"/>
      <c r="N26" s="17"/>
      <c r="O26" s="17"/>
      <c r="P26" s="17"/>
    </row>
    <row r="27" spans="1:17" s="1" customFormat="1" ht="20.100000000000001" customHeight="1" x14ac:dyDescent="0.4">
      <c r="A27" s="15" t="s">
        <v>26</v>
      </c>
      <c r="B27" s="17">
        <f>'P1 Presupuesto Aprobado'!B28</f>
        <v>0</v>
      </c>
      <c r="C27" s="17">
        <f>'P1 Presupuesto Aprobado'!C28</f>
        <v>2027278.6</v>
      </c>
      <c r="D27" s="17">
        <v>0</v>
      </c>
      <c r="E27" s="17">
        <v>0</v>
      </c>
      <c r="F27" s="17">
        <v>0</v>
      </c>
      <c r="G27" s="17">
        <v>1542578.6</v>
      </c>
      <c r="H27" s="17">
        <v>0</v>
      </c>
      <c r="I27" s="17"/>
      <c r="J27" s="17"/>
      <c r="K27" s="17"/>
      <c r="L27" s="18"/>
      <c r="M27" s="17"/>
      <c r="N27" s="17"/>
      <c r="O27" s="17"/>
      <c r="P27" s="17"/>
    </row>
    <row r="28" spans="1:17" s="1" customFormat="1" ht="20.100000000000001" customHeight="1" x14ac:dyDescent="0.4">
      <c r="A28" s="15" t="s">
        <v>27</v>
      </c>
      <c r="B28" s="17">
        <f>'P1 Presupuesto Aprobado'!B29</f>
        <v>50000</v>
      </c>
      <c r="C28" s="17">
        <f>'P1 Presupuesto Aprobado'!C29</f>
        <v>985424.34</v>
      </c>
      <c r="D28" s="17">
        <v>0</v>
      </c>
      <c r="E28" s="17">
        <v>0</v>
      </c>
      <c r="F28" s="17">
        <v>0</v>
      </c>
      <c r="G28" s="17">
        <v>63146.52</v>
      </c>
      <c r="H28" s="17">
        <v>26999</v>
      </c>
      <c r="I28" s="17"/>
      <c r="J28" s="17"/>
      <c r="K28" s="17"/>
      <c r="L28" s="18"/>
      <c r="M28" s="17"/>
      <c r="N28" s="17"/>
      <c r="O28" s="17"/>
      <c r="P28" s="17"/>
    </row>
    <row r="29" spans="1:17" s="1" customFormat="1" ht="20.100000000000001" customHeight="1" x14ac:dyDescent="0.4">
      <c r="A29" s="15" t="s">
        <v>28</v>
      </c>
      <c r="B29" s="17">
        <f>'P1 Presupuesto Aprobado'!B30</f>
        <v>20000</v>
      </c>
      <c r="C29" s="17">
        <f>'P1 Presupuesto Aprobado'!C30</f>
        <v>84640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/>
      <c r="J29" s="17"/>
      <c r="K29" s="17"/>
      <c r="L29" s="18"/>
      <c r="M29" s="17"/>
      <c r="N29" s="17"/>
      <c r="O29" s="17"/>
      <c r="P29" s="17"/>
    </row>
    <row r="30" spans="1:17" s="1" customFormat="1" ht="20.100000000000001" customHeight="1" x14ac:dyDescent="0.4">
      <c r="A30" s="15" t="s">
        <v>29</v>
      </c>
      <c r="B30" s="17">
        <f>'P1 Presupuesto Aprobado'!B31</f>
        <v>60000</v>
      </c>
      <c r="C30" s="17">
        <f>'P1 Presupuesto Aprobado'!C31</f>
        <v>176000</v>
      </c>
      <c r="D30" s="17">
        <v>0</v>
      </c>
      <c r="E30" s="17">
        <v>0</v>
      </c>
      <c r="F30" s="17">
        <v>0</v>
      </c>
      <c r="G30" s="17">
        <v>0</v>
      </c>
      <c r="H30" s="17">
        <v>112134.84</v>
      </c>
      <c r="I30" s="17"/>
      <c r="J30" s="17"/>
      <c r="K30" s="17"/>
      <c r="L30" s="18"/>
      <c r="M30" s="17"/>
      <c r="N30" s="17"/>
      <c r="O30" s="17"/>
      <c r="P30" s="17"/>
    </row>
    <row r="31" spans="1:17" s="1" customFormat="1" ht="20.100000000000001" customHeight="1" x14ac:dyDescent="0.4">
      <c r="A31" s="15" t="s">
        <v>30</v>
      </c>
      <c r="B31" s="17">
        <f>'P1 Presupuesto Aprobado'!B32</f>
        <v>0</v>
      </c>
      <c r="C31" s="17">
        <f>'P1 Presupuesto Aprobado'!C32</f>
        <v>41377.199999999997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/>
      <c r="J31" s="17"/>
      <c r="K31" s="17"/>
      <c r="L31" s="18"/>
      <c r="M31" s="17"/>
      <c r="N31" s="17"/>
      <c r="O31" s="17"/>
      <c r="P31" s="17"/>
    </row>
    <row r="32" spans="1:17" s="1" customFormat="1" ht="18.75" customHeight="1" x14ac:dyDescent="0.4">
      <c r="A32" s="15" t="s">
        <v>31</v>
      </c>
      <c r="B32" s="17">
        <f>'P1 Presupuesto Aprobado'!B33</f>
        <v>8009000</v>
      </c>
      <c r="C32" s="17">
        <f>'P1 Presupuesto Aprobado'!C33</f>
        <v>8536520</v>
      </c>
      <c r="D32" s="17">
        <v>526100</v>
      </c>
      <c r="E32" s="17">
        <v>526100</v>
      </c>
      <c r="F32" s="17">
        <v>1316100</v>
      </c>
      <c r="G32" s="17">
        <v>516100</v>
      </c>
      <c r="H32" s="17">
        <v>552600</v>
      </c>
      <c r="I32" s="17"/>
      <c r="J32" s="17"/>
      <c r="K32" s="17"/>
      <c r="L32" s="18"/>
      <c r="M32" s="17"/>
      <c r="N32" s="17"/>
      <c r="O32" s="17"/>
      <c r="P32" s="17"/>
    </row>
    <row r="33" spans="1:17" s="1" customFormat="1" ht="18.75" customHeight="1" x14ac:dyDescent="0.4">
      <c r="A33" s="15" t="s">
        <v>32</v>
      </c>
      <c r="B33" s="17">
        <f>'P1 Presupuesto Aprobado'!B34</f>
        <v>0</v>
      </c>
      <c r="C33" s="17">
        <f>'P1 Presupuesto Aprobado'!C34</f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/>
      <c r="J33" s="17"/>
      <c r="K33" s="17"/>
      <c r="L33" s="18"/>
      <c r="M33" s="17"/>
      <c r="N33" s="17"/>
      <c r="O33" s="17"/>
      <c r="P33" s="17"/>
    </row>
    <row r="34" spans="1:17" s="1" customFormat="1" ht="18" customHeight="1" x14ac:dyDescent="0.4">
      <c r="A34" s="15" t="s">
        <v>33</v>
      </c>
      <c r="B34" s="17">
        <f>'P1 Presupuesto Aprobado'!B35</f>
        <v>205000</v>
      </c>
      <c r="C34" s="17">
        <f>'P1 Presupuesto Aprobado'!C35</f>
        <v>18612380.989999998</v>
      </c>
      <c r="D34" s="17">
        <v>0</v>
      </c>
      <c r="E34" s="17">
        <v>0</v>
      </c>
      <c r="F34" s="17">
        <v>0</v>
      </c>
      <c r="G34" s="17">
        <v>383908.02</v>
      </c>
      <c r="H34" s="17">
        <v>151806.03</v>
      </c>
      <c r="I34" s="17"/>
      <c r="J34" s="17"/>
      <c r="K34" s="17"/>
      <c r="L34" s="18"/>
      <c r="M34" s="17"/>
      <c r="N34" s="17"/>
      <c r="O34" s="17"/>
      <c r="P34" s="17"/>
    </row>
    <row r="35" spans="1:17" s="1" customFormat="1" ht="20.100000000000001" customHeight="1" x14ac:dyDescent="0.4">
      <c r="A35" s="39" t="s">
        <v>34</v>
      </c>
      <c r="B35" s="35">
        <f>SUM(B36:B43)</f>
        <v>4000000</v>
      </c>
      <c r="C35" s="37">
        <f>SUM(C36:C43)</f>
        <v>9192092.0999999996</v>
      </c>
      <c r="D35" s="40">
        <f>SUM(D36:D43)</f>
        <v>0</v>
      </c>
      <c r="E35" s="40">
        <f>SUM(E36:E43)</f>
        <v>75246.039999999994</v>
      </c>
      <c r="F35" s="40">
        <f>SUM(F36:F43)</f>
        <v>72491.929999999993</v>
      </c>
      <c r="G35" s="40">
        <f t="shared" ref="G35:N35" si="6">SUM(G36:G43)</f>
        <v>74819.64</v>
      </c>
      <c r="H35" s="40">
        <f t="shared" si="6"/>
        <v>32758.22</v>
      </c>
      <c r="I35" s="40">
        <f t="shared" si="6"/>
        <v>0</v>
      </c>
      <c r="J35" s="40">
        <f t="shared" si="6"/>
        <v>0</v>
      </c>
      <c r="K35" s="40">
        <f t="shared" si="6"/>
        <v>0</v>
      </c>
      <c r="L35" s="40">
        <f t="shared" si="6"/>
        <v>0</v>
      </c>
      <c r="M35" s="40">
        <f t="shared" si="6"/>
        <v>0</v>
      </c>
      <c r="N35" s="40">
        <f t="shared" si="6"/>
        <v>0</v>
      </c>
      <c r="O35" s="40">
        <f>SUM(O36:O43)</f>
        <v>0</v>
      </c>
      <c r="P35" s="40">
        <f>SUM(D35:O35)</f>
        <v>255315.83</v>
      </c>
      <c r="Q35" s="7"/>
    </row>
    <row r="36" spans="1:17" s="1" customFormat="1" ht="20.100000000000001" customHeight="1" x14ac:dyDescent="0.4">
      <c r="A36" s="15" t="s">
        <v>35</v>
      </c>
      <c r="B36" s="18">
        <f>'P1 Presupuesto Aprobado'!B37</f>
        <v>200000</v>
      </c>
      <c r="C36" s="18">
        <f>'P1 Presupuesto Aprobado'!C37</f>
        <v>200000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/>
      <c r="J36" s="17"/>
      <c r="K36" s="17"/>
      <c r="L36" s="18"/>
      <c r="M36" s="17"/>
      <c r="N36" s="17"/>
      <c r="O36" s="17"/>
      <c r="P36" s="17"/>
    </row>
    <row r="37" spans="1:17" s="1" customFormat="1" ht="20.100000000000001" customHeight="1" x14ac:dyDescent="0.4">
      <c r="A37" s="15" t="s">
        <v>36</v>
      </c>
      <c r="B37" s="18">
        <f>'P1 Presupuesto Aprobado'!B38</f>
        <v>0</v>
      </c>
      <c r="C37" s="18">
        <f>'P1 Presupuesto Aprobado'!C38</f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/>
      <c r="J37" s="17"/>
      <c r="K37" s="17"/>
      <c r="L37" s="18"/>
      <c r="M37" s="17"/>
      <c r="N37" s="17"/>
      <c r="O37" s="17"/>
      <c r="P37" s="17"/>
    </row>
    <row r="38" spans="1:17" s="1" customFormat="1" ht="20.100000000000001" customHeight="1" x14ac:dyDescent="0.4">
      <c r="A38" s="15" t="s">
        <v>37</v>
      </c>
      <c r="B38" s="18">
        <f>'P1 Presupuesto Aprobado'!B39</f>
        <v>0</v>
      </c>
      <c r="C38" s="18">
        <f>'P1 Presupuesto Aprobado'!C39</f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/>
      <c r="J38" s="17"/>
      <c r="K38" s="17"/>
      <c r="L38" s="18"/>
      <c r="M38" s="17"/>
      <c r="N38" s="17"/>
      <c r="O38" s="17"/>
      <c r="P38" s="17"/>
    </row>
    <row r="39" spans="1:17" s="1" customFormat="1" ht="20.100000000000001" customHeight="1" x14ac:dyDescent="0.4">
      <c r="A39" s="15" t="s">
        <v>38</v>
      </c>
      <c r="B39" s="18">
        <f>'P1 Presupuesto Aprobado'!B40</f>
        <v>0</v>
      </c>
      <c r="C39" s="18">
        <f>'P1 Presupuesto Aprobado'!C40</f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/>
      <c r="J39" s="17"/>
      <c r="K39" s="17"/>
      <c r="L39" s="18"/>
      <c r="M39" s="17"/>
      <c r="N39" s="17"/>
      <c r="O39" s="17"/>
      <c r="P39" s="17"/>
    </row>
    <row r="40" spans="1:17" s="1" customFormat="1" ht="20.100000000000001" customHeight="1" x14ac:dyDescent="0.4">
      <c r="A40" s="15" t="s">
        <v>39</v>
      </c>
      <c r="B40" s="18">
        <f>'P1 Presupuesto Aprobado'!B41</f>
        <v>0</v>
      </c>
      <c r="C40" s="18">
        <f>'P1 Presupuesto Aprobado'!C41</f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/>
      <c r="J40" s="17"/>
      <c r="K40" s="17"/>
      <c r="L40" s="18"/>
      <c r="M40" s="17"/>
      <c r="N40" s="17"/>
      <c r="O40" s="17"/>
      <c r="P40" s="17"/>
    </row>
    <row r="41" spans="1:17" s="1" customFormat="1" ht="20.100000000000001" customHeight="1" x14ac:dyDescent="0.4">
      <c r="A41" s="15" t="s">
        <v>40</v>
      </c>
      <c r="B41" s="18">
        <f>'P1 Presupuesto Aprobado'!B42</f>
        <v>0</v>
      </c>
      <c r="C41" s="18">
        <f>'P1 Presupuesto Aprobado'!C42</f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/>
      <c r="J41" s="17"/>
      <c r="K41" s="17"/>
      <c r="L41" s="18"/>
      <c r="M41" s="17"/>
      <c r="N41" s="17"/>
      <c r="O41" s="17"/>
      <c r="P41" s="17"/>
    </row>
    <row r="42" spans="1:17" s="1" customFormat="1" ht="20.100000000000001" customHeight="1" x14ac:dyDescent="0.4">
      <c r="A42" s="15" t="s">
        <v>41</v>
      </c>
      <c r="B42" s="18">
        <f>'P1 Presupuesto Aprobado'!B43</f>
        <v>3800000</v>
      </c>
      <c r="C42" s="18">
        <f>'P1 Presupuesto Aprobado'!C43</f>
        <v>8992092.0999999996</v>
      </c>
      <c r="D42" s="17">
        <v>0</v>
      </c>
      <c r="E42" s="17">
        <v>75246.039999999994</v>
      </c>
      <c r="F42" s="17">
        <v>72491.929999999993</v>
      </c>
      <c r="G42" s="17">
        <v>74819.64</v>
      </c>
      <c r="H42" s="17">
        <v>32758.22</v>
      </c>
      <c r="I42" s="17"/>
      <c r="J42" s="17"/>
      <c r="K42" s="17"/>
      <c r="L42" s="18"/>
      <c r="M42" s="17"/>
      <c r="N42" s="17"/>
      <c r="O42" s="17"/>
      <c r="P42" s="17"/>
    </row>
    <row r="43" spans="1:17" s="1" customFormat="1" ht="20.100000000000001" customHeight="1" x14ac:dyDescent="0.4">
      <c r="A43" s="15" t="s">
        <v>42</v>
      </c>
      <c r="B43" s="18">
        <f>'P1 Presupuesto Aprobado'!B44</f>
        <v>0</v>
      </c>
      <c r="C43" s="18">
        <f>'P1 Presupuesto Aprobado'!C44</f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/>
      <c r="J43" s="17"/>
      <c r="K43" s="17"/>
      <c r="L43" s="18"/>
      <c r="M43" s="17"/>
      <c r="N43" s="17"/>
      <c r="O43" s="17"/>
      <c r="P43" s="17"/>
    </row>
    <row r="44" spans="1:17" s="1" customFormat="1" ht="20.100000000000001" customHeight="1" x14ac:dyDescent="0.4">
      <c r="A44" s="39" t="s">
        <v>43</v>
      </c>
      <c r="B44" s="35">
        <f>SUM(B45:B50)</f>
        <v>0</v>
      </c>
      <c r="C44" s="37">
        <f>SUM(C45:C50)</f>
        <v>0</v>
      </c>
      <c r="D44" s="40">
        <f>SUM(D45:D50)</f>
        <v>0</v>
      </c>
      <c r="E44" s="40">
        <f>SUM(E45:E50)</f>
        <v>0</v>
      </c>
      <c r="F44" s="40">
        <f>SUM(F45:F50)</f>
        <v>0</v>
      </c>
      <c r="G44" s="40">
        <f t="shared" ref="G44:L44" si="7">SUM(G45:G50)</f>
        <v>0</v>
      </c>
      <c r="H44" s="40">
        <f t="shared" si="7"/>
        <v>0</v>
      </c>
      <c r="I44" s="40">
        <f t="shared" si="7"/>
        <v>0</v>
      </c>
      <c r="J44" s="40">
        <f t="shared" si="7"/>
        <v>0</v>
      </c>
      <c r="K44" s="40">
        <f t="shared" si="7"/>
        <v>0</v>
      </c>
      <c r="L44" s="40">
        <f t="shared" si="7"/>
        <v>0</v>
      </c>
      <c r="M44" s="40"/>
      <c r="N44" s="40"/>
      <c r="O44" s="40"/>
      <c r="P44" s="40">
        <f t="shared" ref="P44:P73" si="8">+D44+E44+F44+G44+H44+I44+J44+K44+L44+M44+N44+O44</f>
        <v>0</v>
      </c>
      <c r="Q44" s="7"/>
    </row>
    <row r="45" spans="1:17" s="1" customFormat="1" ht="20.100000000000001" customHeight="1" x14ac:dyDescent="0.4">
      <c r="A45" s="15" t="s">
        <v>44</v>
      </c>
      <c r="B45" s="17"/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/>
      <c r="J45" s="17"/>
      <c r="K45" s="17"/>
      <c r="L45" s="18"/>
      <c r="M45" s="17"/>
      <c r="N45" s="17"/>
      <c r="O45" s="17"/>
      <c r="P45" s="17">
        <f t="shared" si="8"/>
        <v>0</v>
      </c>
    </row>
    <row r="46" spans="1:17" s="1" customFormat="1" ht="20.100000000000001" customHeight="1" x14ac:dyDescent="0.4">
      <c r="A46" s="15" t="s">
        <v>45</v>
      </c>
      <c r="B46" s="17"/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/>
      <c r="J46" s="17"/>
      <c r="K46" s="17"/>
      <c r="L46" s="18"/>
      <c r="M46" s="17"/>
      <c r="N46" s="17"/>
      <c r="O46" s="17"/>
      <c r="P46" s="17">
        <f t="shared" si="8"/>
        <v>0</v>
      </c>
    </row>
    <row r="47" spans="1:17" s="1" customFormat="1" ht="20.100000000000001" customHeight="1" x14ac:dyDescent="0.4">
      <c r="A47" s="15" t="s">
        <v>46</v>
      </c>
      <c r="B47" s="17"/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/>
      <c r="J47" s="17"/>
      <c r="K47" s="17"/>
      <c r="L47" s="18"/>
      <c r="M47" s="17"/>
      <c r="N47" s="17"/>
      <c r="O47" s="17"/>
      <c r="P47" s="17">
        <f t="shared" si="8"/>
        <v>0</v>
      </c>
    </row>
    <row r="48" spans="1:17" s="1" customFormat="1" ht="20.100000000000001" customHeight="1" x14ac:dyDescent="0.4">
      <c r="A48" s="15" t="s">
        <v>47</v>
      </c>
      <c r="B48" s="17"/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/>
      <c r="J48" s="17"/>
      <c r="K48" s="17"/>
      <c r="L48" s="18"/>
      <c r="M48" s="17"/>
      <c r="N48" s="17"/>
      <c r="O48" s="17"/>
      <c r="P48" s="17">
        <f t="shared" si="8"/>
        <v>0</v>
      </c>
    </row>
    <row r="49" spans="1:17" s="1" customFormat="1" ht="20.100000000000001" customHeight="1" x14ac:dyDescent="0.4">
      <c r="A49" s="15" t="s">
        <v>48</v>
      </c>
      <c r="B49" s="17"/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/>
      <c r="J49" s="17"/>
      <c r="K49" s="17"/>
      <c r="L49" s="18"/>
      <c r="M49" s="17"/>
      <c r="N49" s="17"/>
      <c r="O49" s="17"/>
      <c r="P49" s="17">
        <f t="shared" si="8"/>
        <v>0</v>
      </c>
    </row>
    <row r="50" spans="1:17" s="1" customFormat="1" ht="20.100000000000001" customHeight="1" x14ac:dyDescent="0.4">
      <c r="A50" s="15" t="s">
        <v>49</v>
      </c>
      <c r="B50" s="17"/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/>
      <c r="J50" s="17"/>
      <c r="K50" s="17"/>
      <c r="L50" s="18"/>
      <c r="M50" s="17"/>
      <c r="N50" s="17"/>
      <c r="O50" s="17"/>
      <c r="P50" s="17">
        <f t="shared" si="8"/>
        <v>0</v>
      </c>
    </row>
    <row r="51" spans="1:17" s="1" customFormat="1" ht="20.100000000000001" customHeight="1" x14ac:dyDescent="0.4">
      <c r="A51" s="39" t="s">
        <v>50</v>
      </c>
      <c r="B51" s="35">
        <f>SUM(B52:B60)</f>
        <v>0</v>
      </c>
      <c r="C51" s="37">
        <f>SUM(C52:C60)</f>
        <v>11650000</v>
      </c>
      <c r="D51" s="40">
        <f>SUM(D52:D61)</f>
        <v>0</v>
      </c>
      <c r="E51" s="40">
        <f>SUM(E52:E61)</f>
        <v>0</v>
      </c>
      <c r="F51" s="40">
        <f>SUM(F52:F60)</f>
        <v>0</v>
      </c>
      <c r="G51" s="40">
        <f>SUM(G52:G60)</f>
        <v>96022.8</v>
      </c>
      <c r="H51" s="40">
        <f>SUM(H52:H60)</f>
        <v>0</v>
      </c>
      <c r="I51" s="40">
        <f>SUM(I52:I60)</f>
        <v>0</v>
      </c>
      <c r="J51" s="40">
        <f>SUM(J52:J60)</f>
        <v>0</v>
      </c>
      <c r="K51" s="40">
        <f t="shared" ref="K51:O51" si="9">SUM(K52:K60)</f>
        <v>0</v>
      </c>
      <c r="L51" s="40">
        <f t="shared" si="9"/>
        <v>0</v>
      </c>
      <c r="M51" s="40">
        <f t="shared" si="9"/>
        <v>0</v>
      </c>
      <c r="N51" s="40">
        <f t="shared" si="9"/>
        <v>0</v>
      </c>
      <c r="O51" s="40">
        <f t="shared" si="9"/>
        <v>0</v>
      </c>
      <c r="P51" s="40">
        <f>SUM(D51:O51)</f>
        <v>96022.8</v>
      </c>
      <c r="Q51" s="7"/>
    </row>
    <row r="52" spans="1:17" s="1" customFormat="1" ht="18.75" customHeight="1" x14ac:dyDescent="0.4">
      <c r="A52" s="15" t="s">
        <v>51</v>
      </c>
      <c r="B52" s="17">
        <v>0</v>
      </c>
      <c r="C52" s="17">
        <f>'P1 Presupuesto Aprobado'!C53</f>
        <v>5189500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/>
      <c r="J52" s="17"/>
      <c r="K52" s="17"/>
      <c r="L52" s="18"/>
      <c r="M52" s="17"/>
      <c r="N52" s="17"/>
      <c r="O52" s="17"/>
      <c r="P52" s="17"/>
    </row>
    <row r="53" spans="1:17" s="1" customFormat="1" ht="20.100000000000001" customHeight="1" x14ac:dyDescent="0.4">
      <c r="A53" s="15" t="s">
        <v>52</v>
      </c>
      <c r="B53" s="17">
        <v>0</v>
      </c>
      <c r="C53" s="17">
        <f>'P1 Presupuesto Aprobado'!C54</f>
        <v>18000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/>
      <c r="J53" s="17"/>
      <c r="K53" s="17"/>
      <c r="L53" s="18"/>
      <c r="M53" s="17"/>
      <c r="N53" s="17"/>
      <c r="O53" s="17"/>
      <c r="P53" s="17"/>
    </row>
    <row r="54" spans="1:17" s="1" customFormat="1" ht="20.100000000000001" customHeight="1" x14ac:dyDescent="0.4">
      <c r="A54" s="15" t="s">
        <v>53</v>
      </c>
      <c r="B54" s="17">
        <v>0</v>
      </c>
      <c r="C54" s="17">
        <f>'P1 Presupuesto Aprobado'!C55</f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/>
      <c r="J54" s="17"/>
      <c r="K54" s="17"/>
      <c r="L54" s="18"/>
      <c r="M54" s="17"/>
      <c r="N54" s="17"/>
      <c r="O54" s="17"/>
      <c r="P54" s="17"/>
    </row>
    <row r="55" spans="1:17" s="1" customFormat="1" ht="20.100000000000001" customHeight="1" x14ac:dyDescent="0.4">
      <c r="A55" s="15" t="s">
        <v>54</v>
      </c>
      <c r="B55" s="17">
        <v>0</v>
      </c>
      <c r="C55" s="17">
        <f>'P1 Presupuesto Aprobado'!C56</f>
        <v>6200000</v>
      </c>
      <c r="D55" s="17">
        <v>0</v>
      </c>
      <c r="E55" s="17">
        <v>0</v>
      </c>
      <c r="F55" s="17">
        <v>0</v>
      </c>
      <c r="G55" s="17">
        <v>96022.8</v>
      </c>
      <c r="H55" s="17">
        <v>0</v>
      </c>
      <c r="I55" s="17"/>
      <c r="J55" s="17"/>
      <c r="K55" s="17"/>
      <c r="L55" s="18"/>
      <c r="M55" s="17"/>
      <c r="N55" s="17"/>
      <c r="O55" s="17"/>
      <c r="P55" s="17"/>
    </row>
    <row r="56" spans="1:17" s="1" customFormat="1" ht="20.25" customHeight="1" x14ac:dyDescent="0.4">
      <c r="A56" s="15" t="s">
        <v>55</v>
      </c>
      <c r="B56" s="17">
        <v>0</v>
      </c>
      <c r="C56" s="17">
        <f>'P1 Presupuesto Aprobado'!C57</f>
        <v>242500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/>
      <c r="J56" s="17"/>
      <c r="K56" s="17"/>
      <c r="L56" s="18"/>
      <c r="M56" s="17"/>
      <c r="N56" s="17"/>
      <c r="O56" s="17"/>
      <c r="P56" s="17"/>
    </row>
    <row r="57" spans="1:17" s="1" customFormat="1" ht="20.100000000000001" customHeight="1" x14ac:dyDescent="0.4">
      <c r="A57" s="15" t="s">
        <v>56</v>
      </c>
      <c r="B57" s="17">
        <v>0</v>
      </c>
      <c r="C57" s="17">
        <f>'P1 Presupuesto Aprobado'!C58</f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/>
      <c r="J57" s="17"/>
      <c r="K57" s="17"/>
      <c r="L57" s="18"/>
      <c r="M57" s="17"/>
      <c r="N57" s="17"/>
      <c r="O57" s="17"/>
      <c r="P57" s="17"/>
    </row>
    <row r="58" spans="1:17" s="1" customFormat="1" ht="20.100000000000001" customHeight="1" x14ac:dyDescent="0.4">
      <c r="A58" s="15" t="s">
        <v>57</v>
      </c>
      <c r="B58" s="17">
        <v>0</v>
      </c>
      <c r="C58" s="17">
        <f>'P1 Presupuesto Aprobado'!C59</f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/>
      <c r="J58" s="17"/>
      <c r="K58" s="17"/>
      <c r="L58" s="18"/>
      <c r="M58" s="17"/>
      <c r="N58" s="17"/>
      <c r="O58" s="17"/>
      <c r="P58" s="17"/>
    </row>
    <row r="59" spans="1:17" s="1" customFormat="1" ht="20.100000000000001" customHeight="1" x14ac:dyDescent="0.4">
      <c r="A59" s="15" t="s">
        <v>58</v>
      </c>
      <c r="B59" s="17">
        <v>0</v>
      </c>
      <c r="C59" s="17">
        <f>'P1 Presupuesto Aprobado'!C60</f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/>
      <c r="J59" s="17"/>
      <c r="K59" s="17"/>
      <c r="L59" s="18"/>
      <c r="M59" s="17"/>
      <c r="N59" s="17"/>
      <c r="O59" s="17"/>
      <c r="P59" s="17"/>
    </row>
    <row r="60" spans="1:17" s="1" customFormat="1" ht="20.100000000000001" customHeight="1" x14ac:dyDescent="0.4">
      <c r="A60" s="15" t="s">
        <v>59</v>
      </c>
      <c r="B60" s="17">
        <v>0</v>
      </c>
      <c r="C60" s="17">
        <f>'P1 Presupuesto Aprobado'!C61</f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/>
      <c r="J60" s="17"/>
      <c r="K60" s="17"/>
      <c r="L60" s="18"/>
      <c r="M60" s="17"/>
      <c r="N60" s="17"/>
      <c r="O60" s="17"/>
      <c r="P60" s="17"/>
    </row>
    <row r="61" spans="1:17" s="1" customFormat="1" ht="20.100000000000001" customHeight="1" x14ac:dyDescent="0.4">
      <c r="A61" s="39" t="s">
        <v>60</v>
      </c>
      <c r="B61" s="35">
        <f t="shared" ref="B61:I61" si="10">SUM(B62:B65)</f>
        <v>0</v>
      </c>
      <c r="C61" s="37">
        <f t="shared" si="10"/>
        <v>738143.09</v>
      </c>
      <c r="D61" s="40">
        <f t="shared" si="10"/>
        <v>0</v>
      </c>
      <c r="E61" s="40">
        <f t="shared" si="10"/>
        <v>0</v>
      </c>
      <c r="F61" s="40">
        <f t="shared" si="10"/>
        <v>0</v>
      </c>
      <c r="G61" s="40">
        <f t="shared" si="10"/>
        <v>0</v>
      </c>
      <c r="H61" s="40">
        <f t="shared" si="10"/>
        <v>0</v>
      </c>
      <c r="I61" s="40">
        <f t="shared" si="10"/>
        <v>0</v>
      </c>
      <c r="J61" s="40">
        <f ca="1">SUM(J61:J65)</f>
        <v>0</v>
      </c>
      <c r="K61" s="40">
        <f>SUM(K62:K65)</f>
        <v>0</v>
      </c>
      <c r="L61" s="40">
        <f>SUM(L62:L65)</f>
        <v>0</v>
      </c>
      <c r="M61" s="40">
        <f t="shared" ref="M61:O61" si="11">SUM(M62:M65)</f>
        <v>0</v>
      </c>
      <c r="N61" s="40">
        <f t="shared" si="11"/>
        <v>0</v>
      </c>
      <c r="O61" s="40">
        <f t="shared" si="11"/>
        <v>0</v>
      </c>
      <c r="P61" s="40">
        <f>H61</f>
        <v>0</v>
      </c>
      <c r="Q61" s="7"/>
    </row>
    <row r="62" spans="1:17" s="1" customFormat="1" ht="20.100000000000001" customHeight="1" x14ac:dyDescent="0.4">
      <c r="A62" s="15" t="s">
        <v>61</v>
      </c>
      <c r="B62" s="17">
        <v>0</v>
      </c>
      <c r="C62" s="17">
        <f>'P1 Presupuesto Aprobado'!C63</f>
        <v>0</v>
      </c>
      <c r="D62" s="17">
        <v>0</v>
      </c>
      <c r="E62" s="17">
        <v>0</v>
      </c>
      <c r="F62" s="17">
        <v>0</v>
      </c>
      <c r="G62" s="17">
        <v>0</v>
      </c>
      <c r="H62" s="49">
        <v>0</v>
      </c>
      <c r="I62" s="17"/>
      <c r="J62" s="17"/>
      <c r="K62" s="17"/>
      <c r="L62" s="18"/>
      <c r="M62" s="17"/>
      <c r="N62" s="17"/>
      <c r="O62" s="17"/>
      <c r="P62" s="50"/>
    </row>
    <row r="63" spans="1:17" s="1" customFormat="1" ht="20.100000000000001" customHeight="1" x14ac:dyDescent="0.4">
      <c r="A63" s="15" t="s">
        <v>62</v>
      </c>
      <c r="B63" s="17">
        <v>0</v>
      </c>
      <c r="C63" s="17">
        <f>'P1 Presupuesto Aprobado'!C64</f>
        <v>738143.09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/>
      <c r="J63" s="17"/>
      <c r="K63" s="17"/>
      <c r="L63" s="18"/>
      <c r="M63" s="17"/>
      <c r="N63" s="17"/>
      <c r="O63" s="17"/>
      <c r="P63" s="17"/>
    </row>
    <row r="64" spans="1:17" s="1" customFormat="1" ht="20.100000000000001" customHeight="1" x14ac:dyDescent="0.4">
      <c r="A64" s="15" t="s">
        <v>63</v>
      </c>
      <c r="B64" s="17">
        <v>0</v>
      </c>
      <c r="C64" s="17">
        <f>'P1 Presupuesto Aprobado'!C65</f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/>
      <c r="J64" s="17"/>
      <c r="K64" s="17"/>
      <c r="L64" s="18"/>
      <c r="M64" s="17"/>
      <c r="N64" s="17"/>
      <c r="O64" s="17"/>
      <c r="P64" s="17"/>
    </row>
    <row r="65" spans="1:17" s="1" customFormat="1" ht="20.100000000000001" customHeight="1" x14ac:dyDescent="0.4">
      <c r="A65" s="15" t="s">
        <v>64</v>
      </c>
      <c r="B65" s="17">
        <v>0</v>
      </c>
      <c r="C65" s="17">
        <f>'P1 Presupuesto Aprobado'!C66</f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/>
      <c r="J65" s="17"/>
      <c r="K65" s="17"/>
      <c r="L65" s="18"/>
      <c r="M65" s="17"/>
      <c r="N65" s="17"/>
      <c r="O65" s="17"/>
      <c r="P65" s="17"/>
    </row>
    <row r="66" spans="1:17" s="1" customFormat="1" ht="20.100000000000001" customHeight="1" x14ac:dyDescent="0.4">
      <c r="A66" s="39" t="s">
        <v>65</v>
      </c>
      <c r="B66" s="35">
        <f>SUM(B67:B68)</f>
        <v>0</v>
      </c>
      <c r="C66" s="37">
        <f>SUM(C67:C68)</f>
        <v>0</v>
      </c>
      <c r="D66" s="40">
        <f>SUM(D67:D68)</f>
        <v>0</v>
      </c>
      <c r="E66" s="40">
        <f>SUM(E67:E68)</f>
        <v>0</v>
      </c>
      <c r="F66" s="40">
        <f>SUM(F67:F68)</f>
        <v>0</v>
      </c>
      <c r="G66" s="40">
        <f t="shared" ref="G66:L66" si="12">SUM(G67:G68)</f>
        <v>0</v>
      </c>
      <c r="H66" s="40">
        <f t="shared" si="12"/>
        <v>0</v>
      </c>
      <c r="I66" s="40">
        <f t="shared" si="12"/>
        <v>0</v>
      </c>
      <c r="J66" s="40">
        <f t="shared" si="12"/>
        <v>0</v>
      </c>
      <c r="K66" s="40">
        <f t="shared" si="12"/>
        <v>0</v>
      </c>
      <c r="L66" s="40">
        <f t="shared" si="12"/>
        <v>0</v>
      </c>
      <c r="M66" s="40"/>
      <c r="N66" s="40"/>
      <c r="O66" s="40"/>
      <c r="P66" s="40">
        <f t="shared" si="8"/>
        <v>0</v>
      </c>
      <c r="Q66" s="7"/>
    </row>
    <row r="67" spans="1:17" s="1" customFormat="1" ht="20.100000000000001" customHeight="1" x14ac:dyDescent="0.4">
      <c r="A67" s="15" t="s">
        <v>66</v>
      </c>
      <c r="B67" s="17"/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/>
      <c r="J67" s="17"/>
      <c r="K67" s="17"/>
      <c r="L67" s="18">
        <v>0</v>
      </c>
      <c r="M67" s="17"/>
      <c r="N67" s="17"/>
      <c r="O67" s="17"/>
      <c r="P67" s="17">
        <f t="shared" si="8"/>
        <v>0</v>
      </c>
    </row>
    <row r="68" spans="1:17" s="1" customFormat="1" ht="20.100000000000001" customHeight="1" x14ac:dyDescent="0.4">
      <c r="A68" s="15" t="s">
        <v>67</v>
      </c>
      <c r="B68" s="17"/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/>
      <c r="J68" s="17"/>
      <c r="K68" s="17"/>
      <c r="L68" s="18">
        <v>0</v>
      </c>
      <c r="M68" s="17"/>
      <c r="N68" s="17"/>
      <c r="O68" s="17"/>
      <c r="P68" s="17">
        <f>+D68+E68+F68+G68+H68+I68+J68+K68+L68+M68+N68+O68</f>
        <v>0</v>
      </c>
    </row>
    <row r="69" spans="1:17" s="1" customFormat="1" ht="20.100000000000001" customHeight="1" x14ac:dyDescent="0.4">
      <c r="A69" s="39" t="s">
        <v>68</v>
      </c>
      <c r="B69" s="35">
        <f>SUM(B70:B72)</f>
        <v>0</v>
      </c>
      <c r="C69" s="37">
        <f>SUM(C70:C72)</f>
        <v>0</v>
      </c>
      <c r="D69" s="40">
        <f>SUM(D70:D72)</f>
        <v>0</v>
      </c>
      <c r="E69" s="40">
        <f>SUM(E70:E72)</f>
        <v>0</v>
      </c>
      <c r="F69" s="40">
        <f>SUM(F70:F72)</f>
        <v>0</v>
      </c>
      <c r="G69" s="40">
        <f t="shared" ref="G69:L69" si="13">SUM(G70:G72)</f>
        <v>0</v>
      </c>
      <c r="H69" s="40">
        <f t="shared" si="13"/>
        <v>0</v>
      </c>
      <c r="I69" s="40">
        <f t="shared" si="13"/>
        <v>0</v>
      </c>
      <c r="J69" s="40">
        <f t="shared" si="13"/>
        <v>0</v>
      </c>
      <c r="K69" s="40">
        <f t="shared" si="13"/>
        <v>0</v>
      </c>
      <c r="L69" s="40">
        <f t="shared" si="13"/>
        <v>0</v>
      </c>
      <c r="M69" s="40"/>
      <c r="N69" s="40"/>
      <c r="O69" s="40"/>
      <c r="P69" s="40">
        <f>+D69+E69+F69+G69+H69+I69+J69+K69+L69+M69+N69+O69</f>
        <v>0</v>
      </c>
      <c r="Q69" s="7"/>
    </row>
    <row r="70" spans="1:17" s="1" customFormat="1" ht="20.100000000000001" customHeight="1" x14ac:dyDescent="0.4">
      <c r="A70" s="15" t="s">
        <v>69</v>
      </c>
      <c r="B70" s="17"/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/>
      <c r="J70" s="17"/>
      <c r="K70" s="17"/>
      <c r="L70" s="18">
        <v>0</v>
      </c>
      <c r="M70" s="17"/>
      <c r="N70" s="17"/>
      <c r="O70" s="17"/>
      <c r="P70" s="17">
        <f t="shared" si="8"/>
        <v>0</v>
      </c>
    </row>
    <row r="71" spans="1:17" s="1" customFormat="1" ht="20.100000000000001" customHeight="1" x14ac:dyDescent="0.4">
      <c r="A71" s="15" t="s">
        <v>70</v>
      </c>
      <c r="B71" s="17"/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/>
      <c r="J71" s="17"/>
      <c r="K71" s="17"/>
      <c r="L71" s="18">
        <v>0</v>
      </c>
      <c r="M71" s="17"/>
      <c r="N71" s="17"/>
      <c r="O71" s="17"/>
      <c r="P71" s="17">
        <f t="shared" si="8"/>
        <v>0</v>
      </c>
    </row>
    <row r="72" spans="1:17" s="1" customFormat="1" ht="20.100000000000001" customHeight="1" x14ac:dyDescent="0.4">
      <c r="A72" s="15" t="s">
        <v>71</v>
      </c>
      <c r="B72" s="17"/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/>
      <c r="J72" s="17"/>
      <c r="K72" s="17"/>
      <c r="L72" s="18">
        <v>0</v>
      </c>
      <c r="M72" s="17"/>
      <c r="N72" s="17"/>
      <c r="O72" s="17"/>
      <c r="P72" s="17">
        <f t="shared" si="8"/>
        <v>0</v>
      </c>
    </row>
    <row r="73" spans="1:17" s="1" customFormat="1" ht="20.100000000000001" customHeight="1" x14ac:dyDescent="0.4">
      <c r="A73" s="39" t="s">
        <v>72</v>
      </c>
      <c r="B73" s="35">
        <f t="shared" ref="B73:J73" si="14">SUM(B74:B76)</f>
        <v>0</v>
      </c>
      <c r="C73" s="37">
        <f t="shared" si="14"/>
        <v>0</v>
      </c>
      <c r="D73" s="40">
        <f t="shared" si="14"/>
        <v>0</v>
      </c>
      <c r="E73" s="40">
        <f t="shared" si="14"/>
        <v>0</v>
      </c>
      <c r="F73" s="40">
        <f t="shared" si="14"/>
        <v>0</v>
      </c>
      <c r="G73" s="40">
        <f t="shared" si="14"/>
        <v>0</v>
      </c>
      <c r="H73" s="40">
        <f t="shared" si="14"/>
        <v>0</v>
      </c>
      <c r="I73" s="40">
        <f t="shared" si="14"/>
        <v>0</v>
      </c>
      <c r="J73" s="40">
        <f t="shared" si="14"/>
        <v>0</v>
      </c>
      <c r="K73" s="40">
        <f>SUM(K74:K75)</f>
        <v>0</v>
      </c>
      <c r="L73" s="40">
        <f>SUM(L74:L75)</f>
        <v>0</v>
      </c>
      <c r="M73" s="40"/>
      <c r="N73" s="40"/>
      <c r="O73" s="40"/>
      <c r="P73" s="40">
        <f t="shared" si="8"/>
        <v>0</v>
      </c>
      <c r="Q73" s="7"/>
    </row>
    <row r="74" spans="1:17" s="1" customFormat="1" ht="20.100000000000001" customHeight="1" x14ac:dyDescent="0.4">
      <c r="A74" s="41" t="s">
        <v>73</v>
      </c>
      <c r="B74" s="14"/>
      <c r="C74" s="14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/>
      <c r="J74" s="17"/>
      <c r="K74" s="17"/>
      <c r="L74" s="18">
        <v>0</v>
      </c>
      <c r="M74" s="17"/>
      <c r="N74" s="17"/>
      <c r="O74" s="17"/>
      <c r="P74" s="17">
        <f t="shared" ref="P74:P81" si="15">+D74+E74+F74+G74+H74+I74+J74+K74+L74+M74+N74+O74</f>
        <v>0</v>
      </c>
    </row>
    <row r="75" spans="1:17" s="1" customFormat="1" ht="20.100000000000001" customHeight="1" x14ac:dyDescent="0.4">
      <c r="A75" s="15" t="s">
        <v>74</v>
      </c>
      <c r="B75" s="14"/>
      <c r="C75" s="14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/>
      <c r="J75" s="17"/>
      <c r="K75" s="17"/>
      <c r="L75" s="18">
        <v>0</v>
      </c>
      <c r="M75" s="17"/>
      <c r="N75" s="17"/>
      <c r="O75" s="17"/>
      <c r="P75" s="17">
        <f t="shared" si="15"/>
        <v>0</v>
      </c>
    </row>
    <row r="76" spans="1:17" s="1" customFormat="1" ht="20.100000000000001" customHeight="1" x14ac:dyDescent="0.4">
      <c r="A76" s="15" t="s">
        <v>75</v>
      </c>
      <c r="B76" s="17"/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/>
      <c r="J76" s="17"/>
      <c r="K76" s="17"/>
      <c r="L76" s="18">
        <v>0</v>
      </c>
      <c r="M76" s="17"/>
      <c r="N76" s="17"/>
      <c r="O76" s="17"/>
      <c r="P76" s="17">
        <f t="shared" si="15"/>
        <v>0</v>
      </c>
    </row>
    <row r="77" spans="1:17" s="1" customFormat="1" ht="20.100000000000001" customHeight="1" x14ac:dyDescent="0.4">
      <c r="A77" s="39" t="s">
        <v>76</v>
      </c>
      <c r="B77" s="35">
        <f>SUM(B78:B79)</f>
        <v>0</v>
      </c>
      <c r="C77" s="37">
        <f>SUM(C78:C79)</f>
        <v>0</v>
      </c>
      <c r="D77" s="40">
        <f>SUM(D78:D79)</f>
        <v>0</v>
      </c>
      <c r="E77" s="40">
        <f>SUM(E78:E79)</f>
        <v>0</v>
      </c>
      <c r="F77" s="40">
        <f>SUM(F78:F79)</f>
        <v>0</v>
      </c>
      <c r="G77" s="40">
        <f t="shared" ref="G77:L77" si="16">SUM(G78:G79)</f>
        <v>0</v>
      </c>
      <c r="H77" s="40">
        <f t="shared" si="16"/>
        <v>0</v>
      </c>
      <c r="I77" s="40">
        <f t="shared" si="16"/>
        <v>0</v>
      </c>
      <c r="J77" s="40">
        <f t="shared" si="16"/>
        <v>0</v>
      </c>
      <c r="K77" s="40">
        <f t="shared" si="16"/>
        <v>0</v>
      </c>
      <c r="L77" s="40">
        <f t="shared" si="16"/>
        <v>0</v>
      </c>
      <c r="M77" s="40"/>
      <c r="N77" s="40"/>
      <c r="O77" s="40"/>
      <c r="P77" s="40">
        <f t="shared" si="15"/>
        <v>0</v>
      </c>
      <c r="Q77" s="7"/>
    </row>
    <row r="78" spans="1:17" s="1" customFormat="1" ht="20.100000000000001" customHeight="1" x14ac:dyDescent="0.4">
      <c r="A78" s="15" t="s">
        <v>77</v>
      </c>
      <c r="B78" s="17"/>
      <c r="C78" s="17"/>
      <c r="D78" s="17"/>
      <c r="E78" s="17">
        <v>0</v>
      </c>
      <c r="F78" s="17">
        <v>0</v>
      </c>
      <c r="G78" s="17">
        <v>0</v>
      </c>
      <c r="H78" s="17">
        <v>0</v>
      </c>
      <c r="I78" s="17"/>
      <c r="J78" s="17"/>
      <c r="K78" s="17"/>
      <c r="L78" s="18">
        <v>0</v>
      </c>
      <c r="M78" s="17"/>
      <c r="N78" s="17"/>
      <c r="O78" s="17"/>
      <c r="P78" s="17">
        <f t="shared" si="15"/>
        <v>0</v>
      </c>
    </row>
    <row r="79" spans="1:17" s="1" customFormat="1" ht="20.100000000000001" customHeight="1" x14ac:dyDescent="0.4">
      <c r="A79" s="15" t="s">
        <v>78</v>
      </c>
      <c r="B79" s="17"/>
      <c r="C79" s="17"/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/>
      <c r="J79" s="17"/>
      <c r="K79" s="17"/>
      <c r="L79" s="18">
        <v>0</v>
      </c>
      <c r="M79" s="17"/>
      <c r="N79" s="17"/>
      <c r="O79" s="17"/>
      <c r="P79" s="17">
        <f t="shared" si="15"/>
        <v>0</v>
      </c>
    </row>
    <row r="80" spans="1:17" s="1" customFormat="1" ht="20.100000000000001" customHeight="1" x14ac:dyDescent="0.4">
      <c r="A80" s="39" t="s">
        <v>79</v>
      </c>
      <c r="B80" s="35">
        <f>SUM(B81)</f>
        <v>0</v>
      </c>
      <c r="C80" s="37">
        <f>SUM(C81)</f>
        <v>0</v>
      </c>
      <c r="D80" s="40">
        <f>SUM(D81)</f>
        <v>0</v>
      </c>
      <c r="E80" s="40">
        <f>SUM(E81)</f>
        <v>0</v>
      </c>
      <c r="F80" s="40">
        <f>SUM(F81)</f>
        <v>0</v>
      </c>
      <c r="G80" s="40">
        <f t="shared" ref="G80:L80" si="17">SUM(G81)</f>
        <v>0</v>
      </c>
      <c r="H80" s="40">
        <f t="shared" si="17"/>
        <v>0</v>
      </c>
      <c r="I80" s="40">
        <f t="shared" si="17"/>
        <v>0</v>
      </c>
      <c r="J80" s="40">
        <f t="shared" si="17"/>
        <v>0</v>
      </c>
      <c r="K80" s="40">
        <f t="shared" si="17"/>
        <v>0</v>
      </c>
      <c r="L80" s="40">
        <f t="shared" si="17"/>
        <v>0</v>
      </c>
      <c r="M80" s="40"/>
      <c r="N80" s="40"/>
      <c r="O80" s="40"/>
      <c r="P80" s="40">
        <f t="shared" si="15"/>
        <v>0</v>
      </c>
      <c r="Q80" s="7"/>
    </row>
    <row r="81" spans="1:17" s="1" customFormat="1" ht="20.100000000000001" customHeight="1" x14ac:dyDescent="0.4">
      <c r="A81" s="15" t="s">
        <v>80</v>
      </c>
      <c r="B81" s="17"/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/>
      <c r="J81" s="17"/>
      <c r="K81" s="17"/>
      <c r="L81" s="18">
        <v>0</v>
      </c>
      <c r="M81" s="17"/>
      <c r="N81" s="17"/>
      <c r="O81" s="17"/>
      <c r="P81" s="17">
        <f t="shared" si="15"/>
        <v>0</v>
      </c>
    </row>
    <row r="82" spans="1:17" s="1" customFormat="1" ht="20.100000000000001" customHeight="1" x14ac:dyDescent="0.25">
      <c r="A82" s="42" t="s">
        <v>108</v>
      </c>
      <c r="B82" s="44">
        <f>+B9+B15+B25+B35+B51</f>
        <v>277317150</v>
      </c>
      <c r="C82" s="40">
        <f t="shared" ref="C82:I82" si="18">SUM(C9,C15,C25,C35,C44,C51,C61,C66,C69,C73,C77,C80)</f>
        <v>346928708.36000001</v>
      </c>
      <c r="D82" s="40">
        <f t="shared" si="18"/>
        <v>15865003.73</v>
      </c>
      <c r="E82" s="40">
        <f t="shared" si="18"/>
        <v>15584554.48</v>
      </c>
      <c r="F82" s="40">
        <f>SUM(F9,F15,F25,F35,F44,F51,F61,F66,F69,F73,F77,F80)</f>
        <v>17648926.43</v>
      </c>
      <c r="G82" s="40">
        <f t="shared" si="18"/>
        <v>42071720.479999997</v>
      </c>
      <c r="H82" s="40">
        <f t="shared" si="18"/>
        <v>18480230.259999998</v>
      </c>
      <c r="I82" s="40">
        <f t="shared" si="18"/>
        <v>0</v>
      </c>
      <c r="J82" s="40">
        <f>SUM(J9,J15,J25,J35,J51)</f>
        <v>0</v>
      </c>
      <c r="K82" s="40">
        <f t="shared" ref="K82:L82" si="19">SUM(K9,K15,K25,K35,K44,K51,K61,K66,K69,K73,K77,K80)</f>
        <v>0</v>
      </c>
      <c r="L82" s="40">
        <f t="shared" si="19"/>
        <v>0</v>
      </c>
      <c r="M82" s="40">
        <f t="shared" ref="M82" si="20">+M80+M77+M74+M69+M66+M61+M51+M44+M35+M25+M15+M9</f>
        <v>0</v>
      </c>
      <c r="N82" s="40">
        <f>+N80+N77+N74+N69+N66+N61+N51+N44+N35+N25+N15+N9</f>
        <v>0</v>
      </c>
      <c r="O82" s="40">
        <f>+O9++O15+O25+O51+O35</f>
        <v>0</v>
      </c>
      <c r="P82" s="40">
        <f>SUM(P9,P15,P25,P35,P51,P44,P61)</f>
        <v>109650435.38000001</v>
      </c>
      <c r="Q82" s="7"/>
    </row>
    <row r="84" spans="1:17" ht="18.75" x14ac:dyDescent="0.4">
      <c r="A84" t="s">
        <v>100</v>
      </c>
      <c r="B84" s="45"/>
      <c r="C84" s="6"/>
    </row>
    <row r="85" spans="1:17" ht="18.75" x14ac:dyDescent="0.4">
      <c r="A85" s="51" t="s">
        <v>101</v>
      </c>
      <c r="B85" s="51"/>
      <c r="C85" s="51"/>
      <c r="D85" s="51"/>
    </row>
    <row r="86" spans="1:17" ht="18.75" x14ac:dyDescent="0.4">
      <c r="A86" s="20" t="s">
        <v>102</v>
      </c>
      <c r="B86" s="43"/>
      <c r="C86" s="20"/>
    </row>
    <row r="87" spans="1:17" ht="18.75" x14ac:dyDescent="0.4">
      <c r="A87" s="20" t="s">
        <v>103</v>
      </c>
      <c r="B87" s="43"/>
      <c r="C87" s="6"/>
    </row>
    <row r="88" spans="1:17" ht="18.75" x14ac:dyDescent="0.4">
      <c r="A88" s="28" t="s">
        <v>104</v>
      </c>
      <c r="B88" s="46"/>
      <c r="C88" s="28"/>
      <c r="J88" s="6"/>
    </row>
    <row r="89" spans="1:17" ht="18.75" x14ac:dyDescent="0.4">
      <c r="A89" s="20" t="s">
        <v>105</v>
      </c>
      <c r="B89" s="43"/>
      <c r="C89" s="20"/>
      <c r="J89" s="6"/>
    </row>
    <row r="90" spans="1:17" ht="18.75" x14ac:dyDescent="0.4">
      <c r="A90" s="20" t="s">
        <v>106</v>
      </c>
      <c r="B90" s="43"/>
      <c r="C90" s="6"/>
    </row>
    <row r="91" spans="1:17" ht="18.75" x14ac:dyDescent="0.4">
      <c r="A91" s="20"/>
      <c r="B91" s="43"/>
      <c r="C91" s="6"/>
      <c r="J91" s="8"/>
    </row>
    <row r="92" spans="1:17" ht="11.25" customHeight="1" x14ac:dyDescent="0.25"/>
    <row r="96" spans="1:17" s="20" customFormat="1" ht="18.75" x14ac:dyDescent="0.4">
      <c r="A96" s="23" t="s">
        <v>115</v>
      </c>
      <c r="B96" s="43"/>
      <c r="E96" s="76" t="s">
        <v>118</v>
      </c>
      <c r="F96" s="52"/>
      <c r="K96" s="76" t="s">
        <v>95</v>
      </c>
      <c r="L96" s="76"/>
    </row>
    <row r="97" spans="1:16" s="20" customFormat="1" ht="18.75" x14ac:dyDescent="0.4">
      <c r="A97" s="25" t="s">
        <v>96</v>
      </c>
      <c r="B97" s="43"/>
      <c r="E97" s="66" t="s">
        <v>110</v>
      </c>
      <c r="F97" s="66"/>
      <c r="K97" s="53" t="s">
        <v>97</v>
      </c>
      <c r="L97" s="53"/>
    </row>
    <row r="98" spans="1:16" s="20" customFormat="1" ht="18.75" x14ac:dyDescent="0.4">
      <c r="A98" s="26"/>
      <c r="B98" s="43"/>
      <c r="F98" s="26"/>
      <c r="K98" s="52"/>
      <c r="L98" s="52"/>
    </row>
    <row r="99" spans="1:16" s="20" customFormat="1" ht="16.5" customHeight="1" x14ac:dyDescent="0.4">
      <c r="A99" s="23" t="s">
        <v>114</v>
      </c>
      <c r="B99" s="43"/>
      <c r="E99" s="76" t="s">
        <v>119</v>
      </c>
      <c r="F99" s="76"/>
      <c r="K99" s="76" t="s">
        <v>98</v>
      </c>
      <c r="L99" s="52"/>
    </row>
    <row r="100" spans="1:16" s="20" customFormat="1" ht="18.75" x14ac:dyDescent="0.4">
      <c r="A100" s="25" t="s">
        <v>99</v>
      </c>
      <c r="B100" s="43"/>
      <c r="C100" s="25"/>
      <c r="D100" s="25"/>
      <c r="E100" s="66" t="s">
        <v>99</v>
      </c>
      <c r="F100" s="66"/>
      <c r="G100" s="52"/>
      <c r="H100" s="52"/>
      <c r="I100" s="52"/>
      <c r="K100" s="66" t="s">
        <v>99</v>
      </c>
      <c r="L100" s="66"/>
    </row>
    <row r="101" spans="1:16" ht="21" x14ac:dyDescent="0.35">
      <c r="A101" s="10"/>
      <c r="B101" s="48"/>
      <c r="C101" s="3"/>
      <c r="D101" s="3"/>
      <c r="E101" s="3"/>
      <c r="G101" s="3"/>
      <c r="H101" s="3"/>
      <c r="I101" s="3"/>
      <c r="J101" s="3"/>
      <c r="P101" s="3"/>
    </row>
    <row r="102" spans="1:16" ht="21" x14ac:dyDescent="0.35">
      <c r="A102" s="11"/>
      <c r="B102" s="48"/>
      <c r="C102" s="69"/>
      <c r="D102" s="69"/>
      <c r="E102" s="69"/>
      <c r="G102" s="70"/>
      <c r="H102" s="70"/>
      <c r="I102" s="70"/>
      <c r="J102" s="12"/>
      <c r="K102" s="12"/>
      <c r="L102" s="12"/>
      <c r="M102" s="12"/>
      <c r="N102" s="12"/>
      <c r="O102" s="12"/>
      <c r="P102" s="12"/>
    </row>
    <row r="103" spans="1:16" ht="21" x14ac:dyDescent="0.35">
      <c r="A103" s="9"/>
      <c r="B103" s="48"/>
      <c r="C103" s="71"/>
      <c r="D103" s="71"/>
      <c r="E103" s="71"/>
      <c r="G103" s="72"/>
      <c r="H103" s="72"/>
      <c r="I103" s="72"/>
      <c r="J103" s="10"/>
      <c r="K103" s="10"/>
      <c r="L103" s="10"/>
      <c r="M103" s="10"/>
      <c r="N103" s="10"/>
      <c r="O103" s="10"/>
      <c r="P103" s="10"/>
    </row>
    <row r="104" spans="1:16" ht="18.75" x14ac:dyDescent="0.3">
      <c r="A104" s="2"/>
      <c r="B104" s="4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10" spans="1:16" x14ac:dyDescent="0.25">
      <c r="D110" s="6"/>
    </row>
    <row r="111" spans="1:16" x14ac:dyDescent="0.25">
      <c r="D111" s="6"/>
    </row>
    <row r="112" spans="1:16" x14ac:dyDescent="0.25">
      <c r="D112" s="8"/>
    </row>
    <row r="113" spans="4:4" x14ac:dyDescent="0.25">
      <c r="D113" s="6"/>
    </row>
    <row r="114" spans="4:4" x14ac:dyDescent="0.25">
      <c r="D114" s="8"/>
    </row>
  </sheetData>
  <mergeCells count="24">
    <mergeCell ref="E99:F99"/>
    <mergeCell ref="E100:F100"/>
    <mergeCell ref="K96:L96"/>
    <mergeCell ref="K97:L97"/>
    <mergeCell ref="K98:L98"/>
    <mergeCell ref="K99:L99"/>
    <mergeCell ref="K100:L100"/>
    <mergeCell ref="G100:I100"/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  <mergeCell ref="E96:F96"/>
    <mergeCell ref="E97:F97"/>
  </mergeCells>
  <printOptions horizontalCentered="1"/>
  <pageMargins left="0.3" right="0.3" top="0.32" bottom="0.17" header="0.3" footer="0.17"/>
  <pageSetup paperSize="5" scale="40" orientation="landscape" r:id="rId1"/>
  <ignoredErrors>
    <ignoredError sqref="G51 J61 J8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92EB-B0B0-47DC-9563-E49C802E79D2}">
  <dimension ref="A1:O124"/>
  <sheetViews>
    <sheetView showGridLines="0" topLeftCell="A2" zoomScale="70" zoomScaleNormal="70" zoomScaleSheetLayoutView="80" workbookViewId="0">
      <selection sqref="A1:N103"/>
    </sheetView>
  </sheetViews>
  <sheetFormatPr baseColWidth="10" defaultColWidth="11.42578125" defaultRowHeight="15" x14ac:dyDescent="0.25"/>
  <cols>
    <col min="1" max="1" width="106" customWidth="1"/>
    <col min="2" max="2" width="19.28515625" customWidth="1"/>
    <col min="3" max="3" width="21" bestFit="1" customWidth="1"/>
    <col min="4" max="4" width="22.5703125" customWidth="1"/>
    <col min="5" max="12" width="19.7109375" customWidth="1"/>
    <col min="13" max="13" width="20.7109375" bestFit="1" customWidth="1"/>
    <col min="14" max="14" width="21.42578125" bestFit="1" customWidth="1"/>
  </cols>
  <sheetData>
    <row r="1" spans="1:15" ht="28.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21" customHeight="1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5" ht="18.75" x14ac:dyDescent="0.25">
      <c r="A3" s="64">
        <v>2026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5" ht="15.75" customHeight="1" x14ac:dyDescent="0.25">
      <c r="A4" s="62" t="s">
        <v>81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5" ht="15.75" customHeight="1" thickBot="1" x14ac:dyDescent="0.3">
      <c r="A5" s="62" t="s">
        <v>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5" ht="25.5" customHeight="1" x14ac:dyDescent="0.4">
      <c r="A6" s="55" t="s">
        <v>4</v>
      </c>
      <c r="B6" s="75" t="s">
        <v>109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5" ht="19.5" thickBot="1" x14ac:dyDescent="0.3">
      <c r="A7" s="56"/>
      <c r="B7" s="38" t="s">
        <v>82</v>
      </c>
      <c r="C7" s="38" t="s">
        <v>83</v>
      </c>
      <c r="D7" s="38" t="s">
        <v>84</v>
      </c>
      <c r="E7" s="38" t="s">
        <v>85</v>
      </c>
      <c r="F7" s="38" t="s">
        <v>86</v>
      </c>
      <c r="G7" s="38" t="s">
        <v>87</v>
      </c>
      <c r="H7" s="38" t="s">
        <v>88</v>
      </c>
      <c r="I7" s="38" t="s">
        <v>89</v>
      </c>
      <c r="J7" s="38" t="s">
        <v>90</v>
      </c>
      <c r="K7" s="38" t="s">
        <v>91</v>
      </c>
      <c r="L7" s="38" t="s">
        <v>92</v>
      </c>
      <c r="M7" s="38" t="s">
        <v>93</v>
      </c>
      <c r="N7" s="38" t="s">
        <v>94</v>
      </c>
    </row>
    <row r="8" spans="1:15" ht="18.75" x14ac:dyDescent="0.4">
      <c r="A8" s="19" t="s">
        <v>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5" s="1" customFormat="1" ht="20.100000000000001" customHeight="1" x14ac:dyDescent="0.25">
      <c r="A9" s="39" t="s">
        <v>8</v>
      </c>
      <c r="B9" s="40">
        <f>SUM(B10:B14)</f>
        <v>13234647.24</v>
      </c>
      <c r="C9" s="40">
        <f>SUM(C10:C14)</f>
        <v>13171576.98</v>
      </c>
      <c r="D9" s="40">
        <f>SUM(D10:D14)</f>
        <v>13583604.33</v>
      </c>
      <c r="E9" s="40">
        <f t="shared" ref="E9" si="0">SUM(E10:E14)</f>
        <v>22668563.359999996</v>
      </c>
      <c r="F9" s="40">
        <f>SUM(F10:F14)</f>
        <v>13759884.09</v>
      </c>
      <c r="G9" s="40">
        <f t="shared" ref="G9:L9" si="1">SUM(G10:G14)</f>
        <v>0</v>
      </c>
      <c r="H9" s="40">
        <f t="shared" si="1"/>
        <v>0</v>
      </c>
      <c r="I9" s="40">
        <f t="shared" si="1"/>
        <v>0</v>
      </c>
      <c r="J9" s="40">
        <f t="shared" si="1"/>
        <v>0</v>
      </c>
      <c r="K9" s="40">
        <f t="shared" si="1"/>
        <v>0</v>
      </c>
      <c r="L9" s="40">
        <f t="shared" si="1"/>
        <v>0</v>
      </c>
      <c r="M9" s="40">
        <f t="shared" ref="M9" si="2">SUM(M10:M14)</f>
        <v>0</v>
      </c>
      <c r="N9" s="40">
        <f>+B9+C9+D9+E9+F9+G9+H9+I9+J9+K9+L9+M9</f>
        <v>76418276</v>
      </c>
      <c r="O9" s="7"/>
    </row>
    <row r="10" spans="1:15" s="1" customFormat="1" ht="20.100000000000001" customHeight="1" x14ac:dyDescent="0.4">
      <c r="A10" s="15" t="s">
        <v>9</v>
      </c>
      <c r="B10" s="17">
        <f>'P2 Presupuesto Aprobado-Ejec '!D10</f>
        <v>10118312.960000001</v>
      </c>
      <c r="C10" s="17">
        <f>'P2 Presupuesto Aprobado-Ejec '!E10</f>
        <v>10048037.609999999</v>
      </c>
      <c r="D10" s="17">
        <f>'P2 Presupuesto Aprobado-Ejec '!F10</f>
        <v>10155000</v>
      </c>
      <c r="E10" s="17">
        <f>'P2 Presupuesto Aprobado-Ejec '!G10</f>
        <v>10705304</v>
      </c>
      <c r="F10" s="17">
        <f>'P2 Presupuesto Aprobado-Ejec '!H10</f>
        <v>10526568.07</v>
      </c>
      <c r="G10" s="17">
        <f>'P2 Presupuesto Aprobado-Ejec '!I10</f>
        <v>0</v>
      </c>
      <c r="H10" s="17">
        <f>'P2 Presupuesto Aprobado-Ejec '!J10</f>
        <v>0</v>
      </c>
      <c r="I10" s="17">
        <f>'P2 Presupuesto Aprobado-Ejec '!K10</f>
        <v>0</v>
      </c>
      <c r="J10" s="17">
        <f>'P2 Presupuesto Aprobado-Ejec '!L10</f>
        <v>0</v>
      </c>
      <c r="K10" s="17">
        <f>'P2 Presupuesto Aprobado-Ejec '!M10</f>
        <v>0</v>
      </c>
      <c r="L10" s="17">
        <f>'P2 Presupuesto Aprobado-Ejec '!N10</f>
        <v>0</v>
      </c>
      <c r="M10" s="17">
        <f>'P2 Presupuesto Aprobado-Ejec '!O10</f>
        <v>0</v>
      </c>
      <c r="N10" s="17"/>
    </row>
    <row r="11" spans="1:15" s="1" customFormat="1" ht="20.100000000000001" customHeight="1" x14ac:dyDescent="0.4">
      <c r="A11" s="15" t="s">
        <v>10</v>
      </c>
      <c r="B11" s="17">
        <f>'P2 Presupuesto Aprobado-Ejec '!D11</f>
        <v>1609000</v>
      </c>
      <c r="C11" s="17">
        <f>'P2 Presupuesto Aprobado-Ejec '!E11</f>
        <v>1609000</v>
      </c>
      <c r="D11" s="17">
        <f>'P2 Presupuesto Aprobado-Ejec '!F11</f>
        <v>1900666.67</v>
      </c>
      <c r="E11" s="17">
        <f>'P2 Presupuesto Aprobado-Ejec '!G11</f>
        <v>10374238.869999999</v>
      </c>
      <c r="F11" s="17">
        <f>'P2 Presupuesto Aprobado-Ejec '!H11</f>
        <v>1664000</v>
      </c>
      <c r="G11" s="17">
        <f>'P2 Presupuesto Aprobado-Ejec '!I11</f>
        <v>0</v>
      </c>
      <c r="H11" s="17">
        <f>'P2 Presupuesto Aprobado-Ejec '!J11</f>
        <v>0</v>
      </c>
      <c r="I11" s="17">
        <f>'P2 Presupuesto Aprobado-Ejec '!K11</f>
        <v>0</v>
      </c>
      <c r="J11" s="17">
        <f>'P2 Presupuesto Aprobado-Ejec '!L11</f>
        <v>0</v>
      </c>
      <c r="K11" s="17">
        <f>'P2 Presupuesto Aprobado-Ejec '!M11</f>
        <v>0</v>
      </c>
      <c r="L11" s="17">
        <f>'P2 Presupuesto Aprobado-Ejec '!N11</f>
        <v>0</v>
      </c>
      <c r="M11" s="17">
        <f>'P2 Presupuesto Aprobado-Ejec '!O11</f>
        <v>0</v>
      </c>
      <c r="N11" s="17"/>
    </row>
    <row r="12" spans="1:15" s="1" customFormat="1" ht="20.100000000000001" customHeight="1" x14ac:dyDescent="0.4">
      <c r="A12" s="15" t="s">
        <v>11</v>
      </c>
      <c r="B12" s="17">
        <f>'P2 Presupuesto Aprobado-Ejec '!D12</f>
        <v>0</v>
      </c>
      <c r="C12" s="17">
        <f>'P2 Presupuesto Aprobado-Ejec '!E12</f>
        <v>6630.4</v>
      </c>
      <c r="D12" s="17">
        <f>'P2 Presupuesto Aprobado-Ejec '!F12</f>
        <v>0</v>
      </c>
      <c r="E12" s="17">
        <f>'P2 Presupuesto Aprobado-Ejec '!G12</f>
        <v>13862.4</v>
      </c>
      <c r="F12" s="17">
        <f>'P2 Presupuesto Aprobado-Ejec '!H12</f>
        <v>6166.1</v>
      </c>
      <c r="G12" s="17">
        <f>'P2 Presupuesto Aprobado-Ejec '!I12</f>
        <v>0</v>
      </c>
      <c r="H12" s="17">
        <f>'P2 Presupuesto Aprobado-Ejec '!J12</f>
        <v>0</v>
      </c>
      <c r="I12" s="17">
        <f>'P2 Presupuesto Aprobado-Ejec '!K12</f>
        <v>0</v>
      </c>
      <c r="J12" s="17">
        <f>'P2 Presupuesto Aprobado-Ejec '!L12</f>
        <v>0</v>
      </c>
      <c r="K12" s="17">
        <f>'P2 Presupuesto Aprobado-Ejec '!M12</f>
        <v>0</v>
      </c>
      <c r="L12" s="17">
        <f>'P2 Presupuesto Aprobado-Ejec '!N12</f>
        <v>0</v>
      </c>
      <c r="M12" s="17">
        <f>'P2 Presupuesto Aprobado-Ejec '!O12</f>
        <v>0</v>
      </c>
      <c r="N12" s="17"/>
    </row>
    <row r="13" spans="1:15" s="1" customFormat="1" ht="20.100000000000001" customHeight="1" x14ac:dyDescent="0.4">
      <c r="A13" s="15" t="s">
        <v>12</v>
      </c>
      <c r="B13" s="17">
        <f>'P2 Presupuesto Aprobado-Ejec '!D13</f>
        <v>0</v>
      </c>
      <c r="C13" s="17">
        <f>'P2 Presupuesto Aprobado-Ejec '!E13</f>
        <v>0</v>
      </c>
      <c r="D13" s="17">
        <f>'P2 Presupuesto Aprobado-Ejec '!F13</f>
        <v>0</v>
      </c>
      <c r="E13" s="17">
        <f>'P2 Presupuesto Aprobado-Ejec '!G13</f>
        <v>0</v>
      </c>
      <c r="F13" s="17">
        <f>'P2 Presupuesto Aprobado-Ejec '!H13</f>
        <v>0</v>
      </c>
      <c r="G13" s="17">
        <f>'P2 Presupuesto Aprobado-Ejec '!I13</f>
        <v>0</v>
      </c>
      <c r="H13" s="17">
        <f>'P2 Presupuesto Aprobado-Ejec '!J13</f>
        <v>0</v>
      </c>
      <c r="I13" s="17">
        <f>'P2 Presupuesto Aprobado-Ejec '!K13</f>
        <v>0</v>
      </c>
      <c r="J13" s="17">
        <f>'P2 Presupuesto Aprobado-Ejec '!L13</f>
        <v>0</v>
      </c>
      <c r="K13" s="17">
        <f>'P2 Presupuesto Aprobado-Ejec '!M13</f>
        <v>0</v>
      </c>
      <c r="L13" s="17">
        <f>'P2 Presupuesto Aprobado-Ejec '!N13</f>
        <v>0</v>
      </c>
      <c r="M13" s="17">
        <f>'P2 Presupuesto Aprobado-Ejec '!O13</f>
        <v>0</v>
      </c>
      <c r="N13" s="17"/>
    </row>
    <row r="14" spans="1:15" s="1" customFormat="1" ht="20.100000000000001" customHeight="1" x14ac:dyDescent="0.4">
      <c r="A14" s="15" t="s">
        <v>13</v>
      </c>
      <c r="B14" s="17">
        <f>'P2 Presupuesto Aprobado-Ejec '!D14</f>
        <v>1507334.28</v>
      </c>
      <c r="C14" s="17">
        <f>'P2 Presupuesto Aprobado-Ejec '!E14</f>
        <v>1507908.97</v>
      </c>
      <c r="D14" s="17">
        <f>'P2 Presupuesto Aprobado-Ejec '!F14</f>
        <v>1527937.66</v>
      </c>
      <c r="E14" s="17">
        <f>'P2 Presupuesto Aprobado-Ejec '!G14</f>
        <v>1575158.09</v>
      </c>
      <c r="F14" s="17">
        <f>'P2 Presupuesto Aprobado-Ejec '!H14</f>
        <v>1563149.92</v>
      </c>
      <c r="G14" s="17">
        <f>'P2 Presupuesto Aprobado-Ejec '!I14</f>
        <v>0</v>
      </c>
      <c r="H14" s="17">
        <f>'P2 Presupuesto Aprobado-Ejec '!J14</f>
        <v>0</v>
      </c>
      <c r="I14" s="17">
        <f>'P2 Presupuesto Aprobado-Ejec '!K14</f>
        <v>0</v>
      </c>
      <c r="J14" s="17">
        <f>'P2 Presupuesto Aprobado-Ejec '!L14</f>
        <v>0</v>
      </c>
      <c r="K14" s="17">
        <f>'P2 Presupuesto Aprobado-Ejec '!M14</f>
        <v>0</v>
      </c>
      <c r="L14" s="17">
        <f>'P2 Presupuesto Aprobado-Ejec '!N14</f>
        <v>0</v>
      </c>
      <c r="M14" s="17">
        <f>'P2 Presupuesto Aprobado-Ejec '!O14</f>
        <v>0</v>
      </c>
      <c r="N14" s="17"/>
    </row>
    <row r="15" spans="1:15" s="1" customFormat="1" ht="20.100000000000001" customHeight="1" x14ac:dyDescent="0.25">
      <c r="A15" s="39" t="s">
        <v>14</v>
      </c>
      <c r="B15" s="40">
        <f>SUM(B16:B24)</f>
        <v>2104256.4900000002</v>
      </c>
      <c r="C15" s="40">
        <f>SUM(C16:C24)</f>
        <v>1811631.46</v>
      </c>
      <c r="D15" s="40">
        <f>SUM(D16:D24)</f>
        <v>2676730.17</v>
      </c>
      <c r="E15" s="40">
        <f t="shared" ref="E15" si="3">SUM(E16:E24)</f>
        <v>16679891.540000003</v>
      </c>
      <c r="F15" s="40">
        <f>SUM(F16:F24)</f>
        <v>3773442.66</v>
      </c>
      <c r="G15" s="40">
        <f t="shared" ref="G15:L15" si="4">SUM(G16:G24)</f>
        <v>0</v>
      </c>
      <c r="H15" s="40">
        <f t="shared" si="4"/>
        <v>0</v>
      </c>
      <c r="I15" s="40">
        <f t="shared" si="4"/>
        <v>0</v>
      </c>
      <c r="J15" s="40">
        <f t="shared" si="4"/>
        <v>0</v>
      </c>
      <c r="K15" s="40">
        <f t="shared" si="4"/>
        <v>0</v>
      </c>
      <c r="L15" s="40">
        <f t="shared" si="4"/>
        <v>0</v>
      </c>
      <c r="M15" s="40">
        <f>SUM(M16:M24)</f>
        <v>0</v>
      </c>
      <c r="N15" s="40">
        <f>+B15+C15+D15+E15+F15+G15+H15+I15+J15+K15+L15+M15</f>
        <v>27045952.320000004</v>
      </c>
      <c r="O15" s="7"/>
    </row>
    <row r="16" spans="1:15" s="1" customFormat="1" ht="20.100000000000001" customHeight="1" x14ac:dyDescent="0.4">
      <c r="A16" s="15" t="s">
        <v>15</v>
      </c>
      <c r="B16" s="17">
        <f>'P2 Presupuesto Aprobado-Ejec '!D16</f>
        <v>435580.45</v>
      </c>
      <c r="C16" s="17">
        <f>'P2 Presupuesto Aprobado-Ejec '!E16</f>
        <v>183101.51</v>
      </c>
      <c r="D16" s="17">
        <f>'P2 Presupuesto Aprobado-Ejec '!F16</f>
        <v>544365.52</v>
      </c>
      <c r="E16" s="17">
        <f>'P2 Presupuesto Aprobado-Ejec '!G16</f>
        <v>599055</v>
      </c>
      <c r="F16" s="17">
        <f>'P2 Presupuesto Aprobado-Ejec '!H16</f>
        <v>288798.55</v>
      </c>
      <c r="G16" s="17">
        <f>'P2 Presupuesto Aprobado-Ejec '!I16</f>
        <v>0</v>
      </c>
      <c r="H16" s="17">
        <f>'P2 Presupuesto Aprobado-Ejec '!J16</f>
        <v>0</v>
      </c>
      <c r="I16" s="17">
        <f>'P2 Presupuesto Aprobado-Ejec '!K16</f>
        <v>0</v>
      </c>
      <c r="J16" s="17">
        <f>'P2 Presupuesto Aprobado-Ejec '!L16</f>
        <v>0</v>
      </c>
      <c r="K16" s="17">
        <f>'P2 Presupuesto Aprobado-Ejec '!M16</f>
        <v>0</v>
      </c>
      <c r="L16" s="17">
        <f>'P2 Presupuesto Aprobado-Ejec '!N16</f>
        <v>0</v>
      </c>
      <c r="M16" s="17">
        <f>'P2 Presupuesto Aprobado-Ejec '!O16</f>
        <v>0</v>
      </c>
      <c r="N16" s="17"/>
    </row>
    <row r="17" spans="1:15" s="1" customFormat="1" ht="20.100000000000001" customHeight="1" x14ac:dyDescent="0.4">
      <c r="A17" s="15" t="s">
        <v>16</v>
      </c>
      <c r="B17" s="17">
        <f>'P2 Presupuesto Aprobado-Ejec '!D17</f>
        <v>0</v>
      </c>
      <c r="C17" s="17">
        <f>'P2 Presupuesto Aprobado-Ejec '!E17</f>
        <v>0</v>
      </c>
      <c r="D17" s="17">
        <f>'P2 Presupuesto Aprobado-Ejec '!F17</f>
        <v>0</v>
      </c>
      <c r="E17" s="17">
        <f>'P2 Presupuesto Aprobado-Ejec '!G17</f>
        <v>79229.759999999995</v>
      </c>
      <c r="F17" s="17">
        <f>'P2 Presupuesto Aprobado-Ejec '!H17</f>
        <v>0</v>
      </c>
      <c r="G17" s="17">
        <f>'P2 Presupuesto Aprobado-Ejec '!I17</f>
        <v>0</v>
      </c>
      <c r="H17" s="17">
        <f>'P2 Presupuesto Aprobado-Ejec '!J17</f>
        <v>0</v>
      </c>
      <c r="I17" s="17">
        <f>'P2 Presupuesto Aprobado-Ejec '!K17</f>
        <v>0</v>
      </c>
      <c r="J17" s="17">
        <f>'P2 Presupuesto Aprobado-Ejec '!L17</f>
        <v>0</v>
      </c>
      <c r="K17" s="17">
        <f>'P2 Presupuesto Aprobado-Ejec '!M17</f>
        <v>0</v>
      </c>
      <c r="L17" s="17">
        <f>'P2 Presupuesto Aprobado-Ejec '!N17</f>
        <v>0</v>
      </c>
      <c r="M17" s="17">
        <f>'P2 Presupuesto Aprobado-Ejec '!O17</f>
        <v>0</v>
      </c>
      <c r="N17" s="17"/>
    </row>
    <row r="18" spans="1:15" s="1" customFormat="1" ht="20.100000000000001" customHeight="1" x14ac:dyDescent="0.4">
      <c r="A18" s="15" t="s">
        <v>17</v>
      </c>
      <c r="B18" s="17">
        <f>'P2 Presupuesto Aprobado-Ejec '!D18</f>
        <v>295255.17</v>
      </c>
      <c r="C18" s="17">
        <f>'P2 Presupuesto Aprobado-Ejec '!E18</f>
        <v>175404.25</v>
      </c>
      <c r="D18" s="17">
        <f>'P2 Presupuesto Aprobado-Ejec '!F18</f>
        <v>0</v>
      </c>
      <c r="E18" s="17">
        <f>'P2 Presupuesto Aprobado-Ejec '!G18</f>
        <v>519492.82</v>
      </c>
      <c r="F18" s="17">
        <f>'P2 Presupuesto Aprobado-Ejec '!H18</f>
        <v>127368</v>
      </c>
      <c r="G18" s="17">
        <f>'P2 Presupuesto Aprobado-Ejec '!I18</f>
        <v>0</v>
      </c>
      <c r="H18" s="17">
        <f>'P2 Presupuesto Aprobado-Ejec '!J18</f>
        <v>0</v>
      </c>
      <c r="I18" s="17">
        <f>'P2 Presupuesto Aprobado-Ejec '!K18</f>
        <v>0</v>
      </c>
      <c r="J18" s="17">
        <f>'P2 Presupuesto Aprobado-Ejec '!L18</f>
        <v>0</v>
      </c>
      <c r="K18" s="17">
        <f>'P2 Presupuesto Aprobado-Ejec '!M18</f>
        <v>0</v>
      </c>
      <c r="L18" s="17">
        <f>'P2 Presupuesto Aprobado-Ejec '!N18</f>
        <v>0</v>
      </c>
      <c r="M18" s="17">
        <f>'P2 Presupuesto Aprobado-Ejec '!O18</f>
        <v>0</v>
      </c>
      <c r="N18" s="17"/>
    </row>
    <row r="19" spans="1:15" s="1" customFormat="1" ht="20.100000000000001" customHeight="1" x14ac:dyDescent="0.4">
      <c r="A19" s="15" t="s">
        <v>18</v>
      </c>
      <c r="B19" s="17">
        <f>'P2 Presupuesto Aprobado-Ejec '!D19</f>
        <v>0</v>
      </c>
      <c r="C19" s="17">
        <f>'P2 Presupuesto Aprobado-Ejec '!E19</f>
        <v>32000</v>
      </c>
      <c r="D19" s="17">
        <f>'P2 Presupuesto Aprobado-Ejec '!F19</f>
        <v>85817.95</v>
      </c>
      <c r="E19" s="17">
        <f>'P2 Presupuesto Aprobado-Ejec '!G19</f>
        <v>32000</v>
      </c>
      <c r="F19" s="17">
        <f>'P2 Presupuesto Aprobado-Ejec '!H19</f>
        <v>135658.74</v>
      </c>
      <c r="G19" s="17">
        <f>'P2 Presupuesto Aprobado-Ejec '!I19</f>
        <v>0</v>
      </c>
      <c r="H19" s="17">
        <f>'P2 Presupuesto Aprobado-Ejec '!J19</f>
        <v>0</v>
      </c>
      <c r="I19" s="17">
        <f>'P2 Presupuesto Aprobado-Ejec '!K19</f>
        <v>0</v>
      </c>
      <c r="J19" s="17">
        <f>'P2 Presupuesto Aprobado-Ejec '!L19</f>
        <v>0</v>
      </c>
      <c r="K19" s="17">
        <f>'P2 Presupuesto Aprobado-Ejec '!M19</f>
        <v>0</v>
      </c>
      <c r="L19" s="17">
        <f>'P2 Presupuesto Aprobado-Ejec '!N19</f>
        <v>0</v>
      </c>
      <c r="M19" s="17">
        <f>'P2 Presupuesto Aprobado-Ejec '!O19</f>
        <v>0</v>
      </c>
      <c r="N19" s="17"/>
    </row>
    <row r="20" spans="1:15" s="1" customFormat="1" ht="20.100000000000001" customHeight="1" x14ac:dyDescent="0.4">
      <c r="A20" s="15" t="s">
        <v>19</v>
      </c>
      <c r="B20" s="17">
        <f>'P2 Presupuesto Aprobado-Ejec '!D20</f>
        <v>0</v>
      </c>
      <c r="C20" s="17">
        <f>'P2 Presupuesto Aprobado-Ejec '!E20</f>
        <v>0</v>
      </c>
      <c r="D20" s="17">
        <f>'P2 Presupuesto Aprobado-Ejec '!F20</f>
        <v>0</v>
      </c>
      <c r="E20" s="17">
        <f>'P2 Presupuesto Aprobado-Ejec '!G20</f>
        <v>7383983.5</v>
      </c>
      <c r="F20" s="17">
        <f>'P2 Presupuesto Aprobado-Ejec '!H20</f>
        <v>21564.5</v>
      </c>
      <c r="G20" s="17">
        <f>'P2 Presupuesto Aprobado-Ejec '!I20</f>
        <v>0</v>
      </c>
      <c r="H20" s="17">
        <f>'P2 Presupuesto Aprobado-Ejec '!J20</f>
        <v>0</v>
      </c>
      <c r="I20" s="17">
        <f>'P2 Presupuesto Aprobado-Ejec '!K20</f>
        <v>0</v>
      </c>
      <c r="J20" s="17">
        <f>'P2 Presupuesto Aprobado-Ejec '!L20</f>
        <v>0</v>
      </c>
      <c r="K20" s="17">
        <f>'P2 Presupuesto Aprobado-Ejec '!M20</f>
        <v>0</v>
      </c>
      <c r="L20" s="17">
        <f>'P2 Presupuesto Aprobado-Ejec '!N20</f>
        <v>0</v>
      </c>
      <c r="M20" s="17">
        <f>'P2 Presupuesto Aprobado-Ejec '!O20</f>
        <v>0</v>
      </c>
      <c r="N20" s="17"/>
    </row>
    <row r="21" spans="1:15" s="1" customFormat="1" ht="20.100000000000001" customHeight="1" x14ac:dyDescent="0.4">
      <c r="A21" s="15" t="s">
        <v>20</v>
      </c>
      <c r="B21" s="17">
        <f>'P2 Presupuesto Aprobado-Ejec '!D21</f>
        <v>1373420.87</v>
      </c>
      <c r="C21" s="17">
        <f>'P2 Presupuesto Aprobado-Ejec '!E21</f>
        <v>1421125.7</v>
      </c>
      <c r="D21" s="17">
        <f>'P2 Presupuesto Aprobado-Ejec '!F21</f>
        <v>1768203.58</v>
      </c>
      <c r="E21" s="17">
        <f>'P2 Presupuesto Aprobado-Ejec '!G21</f>
        <v>1435949.88</v>
      </c>
      <c r="F21" s="17">
        <f>'P2 Presupuesto Aprobado-Ejec '!H21</f>
        <v>1524771.76</v>
      </c>
      <c r="G21" s="17">
        <f>'P2 Presupuesto Aprobado-Ejec '!I21</f>
        <v>0</v>
      </c>
      <c r="H21" s="17">
        <f>'P2 Presupuesto Aprobado-Ejec '!J21</f>
        <v>0</v>
      </c>
      <c r="I21" s="17">
        <f>'P2 Presupuesto Aprobado-Ejec '!K21</f>
        <v>0</v>
      </c>
      <c r="J21" s="17">
        <f>'P2 Presupuesto Aprobado-Ejec '!L21</f>
        <v>0</v>
      </c>
      <c r="K21" s="17">
        <f>'P2 Presupuesto Aprobado-Ejec '!M21</f>
        <v>0</v>
      </c>
      <c r="L21" s="17">
        <f>'P2 Presupuesto Aprobado-Ejec '!N21</f>
        <v>0</v>
      </c>
      <c r="M21" s="17">
        <f>'P2 Presupuesto Aprobado-Ejec '!O21</f>
        <v>0</v>
      </c>
      <c r="N21" s="17"/>
    </row>
    <row r="22" spans="1:15" s="1" customFormat="1" ht="20.100000000000001" customHeight="1" x14ac:dyDescent="0.4">
      <c r="A22" s="15" t="s">
        <v>21</v>
      </c>
      <c r="B22" s="17">
        <f>'P2 Presupuesto Aprobado-Ejec '!D22</f>
        <v>0</v>
      </c>
      <c r="C22" s="17">
        <f>'P2 Presupuesto Aprobado-Ejec '!E22</f>
        <v>0</v>
      </c>
      <c r="D22" s="17">
        <f>'P2 Presupuesto Aprobado-Ejec '!F22</f>
        <v>0</v>
      </c>
      <c r="E22" s="17">
        <f>'P2 Presupuesto Aprobado-Ejec '!G22</f>
        <v>135563.06</v>
      </c>
      <c r="F22" s="17">
        <f>'P2 Presupuesto Aprobado-Ejec '!H22</f>
        <v>159990</v>
      </c>
      <c r="G22" s="17">
        <f>'P2 Presupuesto Aprobado-Ejec '!I22</f>
        <v>0</v>
      </c>
      <c r="H22" s="17">
        <f>'P2 Presupuesto Aprobado-Ejec '!J22</f>
        <v>0</v>
      </c>
      <c r="I22" s="17">
        <f>'P2 Presupuesto Aprobado-Ejec '!K22</f>
        <v>0</v>
      </c>
      <c r="J22" s="17">
        <f>'P2 Presupuesto Aprobado-Ejec '!L22</f>
        <v>0</v>
      </c>
      <c r="K22" s="17">
        <f>'P2 Presupuesto Aprobado-Ejec '!M22</f>
        <v>0</v>
      </c>
      <c r="L22" s="17">
        <f>'P2 Presupuesto Aprobado-Ejec '!N22</f>
        <v>0</v>
      </c>
      <c r="M22" s="17">
        <f>'P2 Presupuesto Aprobado-Ejec '!O22</f>
        <v>0</v>
      </c>
      <c r="N22" s="17"/>
    </row>
    <row r="23" spans="1:15" s="1" customFormat="1" ht="18.75" x14ac:dyDescent="0.4">
      <c r="A23" s="15" t="s">
        <v>22</v>
      </c>
      <c r="B23" s="17">
        <f>'P2 Presupuesto Aprobado-Ejec '!D23</f>
        <v>0</v>
      </c>
      <c r="C23" s="17">
        <f>'P2 Presupuesto Aprobado-Ejec '!E23</f>
        <v>0</v>
      </c>
      <c r="D23" s="17">
        <f>'P2 Presupuesto Aprobado-Ejec '!F23</f>
        <v>278343.12</v>
      </c>
      <c r="E23" s="17">
        <f>'P2 Presupuesto Aprobado-Ejec '!G23</f>
        <v>4398660.22</v>
      </c>
      <c r="F23" s="17">
        <f>'P2 Presupuesto Aprobado-Ejec '!H23</f>
        <v>969759.41</v>
      </c>
      <c r="G23" s="17">
        <f>'P2 Presupuesto Aprobado-Ejec '!I23</f>
        <v>0</v>
      </c>
      <c r="H23" s="17">
        <f>'P2 Presupuesto Aprobado-Ejec '!J23</f>
        <v>0</v>
      </c>
      <c r="I23" s="17">
        <f>'P2 Presupuesto Aprobado-Ejec '!K23</f>
        <v>0</v>
      </c>
      <c r="J23" s="17">
        <f>'P2 Presupuesto Aprobado-Ejec '!L23</f>
        <v>0</v>
      </c>
      <c r="K23" s="17">
        <f>'P2 Presupuesto Aprobado-Ejec '!M23</f>
        <v>0</v>
      </c>
      <c r="L23" s="17">
        <f>'P2 Presupuesto Aprobado-Ejec '!N23</f>
        <v>0</v>
      </c>
      <c r="M23" s="17">
        <f>'P2 Presupuesto Aprobado-Ejec '!O23</f>
        <v>0</v>
      </c>
      <c r="N23" s="17"/>
    </row>
    <row r="24" spans="1:15" s="1" customFormat="1" ht="20.100000000000001" customHeight="1" x14ac:dyDescent="0.4">
      <c r="A24" s="15" t="s">
        <v>23</v>
      </c>
      <c r="B24" s="17">
        <f>'P2 Presupuesto Aprobado-Ejec '!D24</f>
        <v>0</v>
      </c>
      <c r="C24" s="17">
        <f>'P2 Presupuesto Aprobado-Ejec '!E24</f>
        <v>0</v>
      </c>
      <c r="D24" s="17">
        <f>'P2 Presupuesto Aprobado-Ejec '!F24</f>
        <v>0</v>
      </c>
      <c r="E24" s="17">
        <f>'P2 Presupuesto Aprobado-Ejec '!G24</f>
        <v>2095957.3</v>
      </c>
      <c r="F24" s="17">
        <f>'P2 Presupuesto Aprobado-Ejec '!H24</f>
        <v>545531.69999999995</v>
      </c>
      <c r="G24" s="17">
        <f>'P2 Presupuesto Aprobado-Ejec '!I24</f>
        <v>0</v>
      </c>
      <c r="H24" s="17">
        <f>'P2 Presupuesto Aprobado-Ejec '!J24</f>
        <v>0</v>
      </c>
      <c r="I24" s="17">
        <f>'P2 Presupuesto Aprobado-Ejec '!K24</f>
        <v>0</v>
      </c>
      <c r="J24" s="17">
        <f>'P2 Presupuesto Aprobado-Ejec '!L24</f>
        <v>0</v>
      </c>
      <c r="K24" s="17">
        <f>'P2 Presupuesto Aprobado-Ejec '!M24</f>
        <v>0</v>
      </c>
      <c r="L24" s="17">
        <f>'P2 Presupuesto Aprobado-Ejec '!N24</f>
        <v>0</v>
      </c>
      <c r="M24" s="17">
        <f>'P2 Presupuesto Aprobado-Ejec '!O24</f>
        <v>0</v>
      </c>
      <c r="N24" s="17"/>
    </row>
    <row r="25" spans="1:15" s="1" customFormat="1" ht="20.100000000000001" customHeight="1" x14ac:dyDescent="0.25">
      <c r="A25" s="39" t="s">
        <v>24</v>
      </c>
      <c r="B25" s="40">
        <f>SUM(B26:B34)</f>
        <v>526100</v>
      </c>
      <c r="C25" s="40">
        <f>SUM(C26:C34)</f>
        <v>526100</v>
      </c>
      <c r="D25" s="40">
        <f>SUM(D26:D34)</f>
        <v>1316100</v>
      </c>
      <c r="E25" s="40">
        <f t="shared" ref="E25" si="5">SUM(E26:E34)</f>
        <v>2552423.14</v>
      </c>
      <c r="F25" s="40">
        <f>SUM(F26:F34)</f>
        <v>914145.29</v>
      </c>
      <c r="G25" s="40">
        <f t="shared" ref="G25:L25" si="6">SUM(G26:G34)</f>
        <v>0</v>
      </c>
      <c r="H25" s="40">
        <f t="shared" si="6"/>
        <v>0</v>
      </c>
      <c r="I25" s="40">
        <f t="shared" si="6"/>
        <v>0</v>
      </c>
      <c r="J25" s="40">
        <f t="shared" si="6"/>
        <v>0</v>
      </c>
      <c r="K25" s="40">
        <f t="shared" si="6"/>
        <v>0</v>
      </c>
      <c r="L25" s="40">
        <f t="shared" si="6"/>
        <v>0</v>
      </c>
      <c r="M25" s="40">
        <f>SUM(M26:M34)</f>
        <v>0</v>
      </c>
      <c r="N25" s="40">
        <f t="shared" ref="N25:N73" si="7">+B25+C25+D25+E25+F25+G25+H25+I25+J25+K25+L25+M25</f>
        <v>5834868.4300000006</v>
      </c>
      <c r="O25" s="7"/>
    </row>
    <row r="26" spans="1:15" s="1" customFormat="1" ht="20.100000000000001" customHeight="1" x14ac:dyDescent="0.4">
      <c r="A26" s="15" t="s">
        <v>25</v>
      </c>
      <c r="B26" s="17">
        <f>'P2 Presupuesto Aprobado-Ejec '!D26</f>
        <v>0</v>
      </c>
      <c r="C26" s="17">
        <f>'P2 Presupuesto Aprobado-Ejec '!E26</f>
        <v>0</v>
      </c>
      <c r="D26" s="17">
        <f>'P2 Presupuesto Aprobado-Ejec '!F26</f>
        <v>0</v>
      </c>
      <c r="E26" s="17">
        <f>'P2 Presupuesto Aprobado-Ejec '!G26</f>
        <v>46690</v>
      </c>
      <c r="F26" s="17">
        <f>'P2 Presupuesto Aprobado-Ejec '!H26</f>
        <v>70605.42</v>
      </c>
      <c r="G26" s="17">
        <f>'P2 Presupuesto Aprobado-Ejec '!I26</f>
        <v>0</v>
      </c>
      <c r="H26" s="17">
        <f>'P2 Presupuesto Aprobado-Ejec '!J26</f>
        <v>0</v>
      </c>
      <c r="I26" s="17">
        <f>'P2 Presupuesto Aprobado-Ejec '!K26</f>
        <v>0</v>
      </c>
      <c r="J26" s="17">
        <f>'P2 Presupuesto Aprobado-Ejec '!L26</f>
        <v>0</v>
      </c>
      <c r="K26" s="17">
        <f>'P2 Presupuesto Aprobado-Ejec '!M26</f>
        <v>0</v>
      </c>
      <c r="L26" s="17">
        <f>'P2 Presupuesto Aprobado-Ejec '!N26</f>
        <v>0</v>
      </c>
      <c r="M26" s="17">
        <f>'P2 Presupuesto Aprobado-Ejec '!O26</f>
        <v>0</v>
      </c>
      <c r="N26" s="17"/>
    </row>
    <row r="27" spans="1:15" s="1" customFormat="1" ht="20.100000000000001" customHeight="1" x14ac:dyDescent="0.4">
      <c r="A27" s="15" t="s">
        <v>26</v>
      </c>
      <c r="B27" s="17">
        <f>'P2 Presupuesto Aprobado-Ejec '!D27</f>
        <v>0</v>
      </c>
      <c r="C27" s="17">
        <f>'P2 Presupuesto Aprobado-Ejec '!E27</f>
        <v>0</v>
      </c>
      <c r="D27" s="17">
        <f>'P2 Presupuesto Aprobado-Ejec '!F27</f>
        <v>0</v>
      </c>
      <c r="E27" s="17">
        <f>'P2 Presupuesto Aprobado-Ejec '!G27</f>
        <v>1542578.6</v>
      </c>
      <c r="F27" s="17">
        <f>'P2 Presupuesto Aprobado-Ejec '!H27</f>
        <v>0</v>
      </c>
      <c r="G27" s="17">
        <f>'P2 Presupuesto Aprobado-Ejec '!I27</f>
        <v>0</v>
      </c>
      <c r="H27" s="17">
        <f>'P2 Presupuesto Aprobado-Ejec '!J27</f>
        <v>0</v>
      </c>
      <c r="I27" s="17">
        <f>'P2 Presupuesto Aprobado-Ejec '!K27</f>
        <v>0</v>
      </c>
      <c r="J27" s="17">
        <f>'P2 Presupuesto Aprobado-Ejec '!L27</f>
        <v>0</v>
      </c>
      <c r="K27" s="17">
        <f>'P2 Presupuesto Aprobado-Ejec '!M27</f>
        <v>0</v>
      </c>
      <c r="L27" s="17">
        <f>'P2 Presupuesto Aprobado-Ejec '!N27</f>
        <v>0</v>
      </c>
      <c r="M27" s="17">
        <f>'P2 Presupuesto Aprobado-Ejec '!O27</f>
        <v>0</v>
      </c>
      <c r="N27" s="17"/>
    </row>
    <row r="28" spans="1:15" s="1" customFormat="1" ht="20.100000000000001" customHeight="1" x14ac:dyDescent="0.4">
      <c r="A28" s="15" t="s">
        <v>27</v>
      </c>
      <c r="B28" s="17">
        <f>'P2 Presupuesto Aprobado-Ejec '!D28</f>
        <v>0</v>
      </c>
      <c r="C28" s="17">
        <f>'P2 Presupuesto Aprobado-Ejec '!E28</f>
        <v>0</v>
      </c>
      <c r="D28" s="17">
        <f>'P2 Presupuesto Aprobado-Ejec '!F28</f>
        <v>0</v>
      </c>
      <c r="E28" s="17">
        <f>'P2 Presupuesto Aprobado-Ejec '!G28</f>
        <v>63146.52</v>
      </c>
      <c r="F28" s="17">
        <f>'P2 Presupuesto Aprobado-Ejec '!H28</f>
        <v>26999</v>
      </c>
      <c r="G28" s="17">
        <f>'P2 Presupuesto Aprobado-Ejec '!I28</f>
        <v>0</v>
      </c>
      <c r="H28" s="17">
        <f>'P2 Presupuesto Aprobado-Ejec '!J28</f>
        <v>0</v>
      </c>
      <c r="I28" s="17">
        <f>'P2 Presupuesto Aprobado-Ejec '!K28</f>
        <v>0</v>
      </c>
      <c r="J28" s="17">
        <f>'P2 Presupuesto Aprobado-Ejec '!L28</f>
        <v>0</v>
      </c>
      <c r="K28" s="17">
        <f>'P2 Presupuesto Aprobado-Ejec '!M28</f>
        <v>0</v>
      </c>
      <c r="L28" s="17">
        <f>'P2 Presupuesto Aprobado-Ejec '!N28</f>
        <v>0</v>
      </c>
      <c r="M28" s="17">
        <f>'P2 Presupuesto Aprobado-Ejec '!O28</f>
        <v>0</v>
      </c>
      <c r="N28" s="17"/>
    </row>
    <row r="29" spans="1:15" s="1" customFormat="1" ht="20.100000000000001" customHeight="1" x14ac:dyDescent="0.4">
      <c r="A29" s="15" t="s">
        <v>28</v>
      </c>
      <c r="B29" s="17">
        <f>'P2 Presupuesto Aprobado-Ejec '!D29</f>
        <v>0</v>
      </c>
      <c r="C29" s="17">
        <f>'P2 Presupuesto Aprobado-Ejec '!E29</f>
        <v>0</v>
      </c>
      <c r="D29" s="17">
        <f>'P2 Presupuesto Aprobado-Ejec '!F29</f>
        <v>0</v>
      </c>
      <c r="E29" s="17">
        <f>'P2 Presupuesto Aprobado-Ejec '!G29</f>
        <v>0</v>
      </c>
      <c r="F29" s="17">
        <f>'P2 Presupuesto Aprobado-Ejec '!H29</f>
        <v>0</v>
      </c>
      <c r="G29" s="17">
        <f>'P2 Presupuesto Aprobado-Ejec '!I29</f>
        <v>0</v>
      </c>
      <c r="H29" s="17">
        <f>'P2 Presupuesto Aprobado-Ejec '!J29</f>
        <v>0</v>
      </c>
      <c r="I29" s="17">
        <f>'P2 Presupuesto Aprobado-Ejec '!K29</f>
        <v>0</v>
      </c>
      <c r="J29" s="17">
        <f>'P2 Presupuesto Aprobado-Ejec '!L29</f>
        <v>0</v>
      </c>
      <c r="K29" s="17">
        <f>'P2 Presupuesto Aprobado-Ejec '!M29</f>
        <v>0</v>
      </c>
      <c r="L29" s="17">
        <f>'P2 Presupuesto Aprobado-Ejec '!N29</f>
        <v>0</v>
      </c>
      <c r="M29" s="17">
        <f>'P2 Presupuesto Aprobado-Ejec '!O29</f>
        <v>0</v>
      </c>
      <c r="N29" s="17"/>
    </row>
    <row r="30" spans="1:15" s="1" customFormat="1" ht="20.100000000000001" customHeight="1" x14ac:dyDescent="0.4">
      <c r="A30" s="15" t="s">
        <v>29</v>
      </c>
      <c r="B30" s="17">
        <f>'P2 Presupuesto Aprobado-Ejec '!D30</f>
        <v>0</v>
      </c>
      <c r="C30" s="17">
        <f>'P2 Presupuesto Aprobado-Ejec '!E30</f>
        <v>0</v>
      </c>
      <c r="D30" s="17">
        <f>'P2 Presupuesto Aprobado-Ejec '!F30</f>
        <v>0</v>
      </c>
      <c r="E30" s="17">
        <f>'P2 Presupuesto Aprobado-Ejec '!G30</f>
        <v>0</v>
      </c>
      <c r="F30" s="17">
        <f>'P2 Presupuesto Aprobado-Ejec '!H30</f>
        <v>112134.84</v>
      </c>
      <c r="G30" s="17">
        <f>'P2 Presupuesto Aprobado-Ejec '!I30</f>
        <v>0</v>
      </c>
      <c r="H30" s="17">
        <f>'P2 Presupuesto Aprobado-Ejec '!J30</f>
        <v>0</v>
      </c>
      <c r="I30" s="17">
        <f>'P2 Presupuesto Aprobado-Ejec '!K30</f>
        <v>0</v>
      </c>
      <c r="J30" s="17">
        <f>'P2 Presupuesto Aprobado-Ejec '!L30</f>
        <v>0</v>
      </c>
      <c r="K30" s="17">
        <f>'P2 Presupuesto Aprobado-Ejec '!M30</f>
        <v>0</v>
      </c>
      <c r="L30" s="17">
        <f>'P2 Presupuesto Aprobado-Ejec '!N30</f>
        <v>0</v>
      </c>
      <c r="M30" s="17">
        <f>'P2 Presupuesto Aprobado-Ejec '!O30</f>
        <v>0</v>
      </c>
      <c r="N30" s="17"/>
    </row>
    <row r="31" spans="1:15" s="1" customFormat="1" ht="20.100000000000001" customHeight="1" x14ac:dyDescent="0.4">
      <c r="A31" s="15" t="s">
        <v>30</v>
      </c>
      <c r="B31" s="17">
        <f>'P2 Presupuesto Aprobado-Ejec '!D31</f>
        <v>0</v>
      </c>
      <c r="C31" s="17">
        <f>'P2 Presupuesto Aprobado-Ejec '!E31</f>
        <v>0</v>
      </c>
      <c r="D31" s="17">
        <f>'P2 Presupuesto Aprobado-Ejec '!F31</f>
        <v>0</v>
      </c>
      <c r="E31" s="17">
        <f>'P2 Presupuesto Aprobado-Ejec '!G31</f>
        <v>0</v>
      </c>
      <c r="F31" s="17">
        <f>'P2 Presupuesto Aprobado-Ejec '!H31</f>
        <v>0</v>
      </c>
      <c r="G31" s="17">
        <f>'P2 Presupuesto Aprobado-Ejec '!I31</f>
        <v>0</v>
      </c>
      <c r="H31" s="17">
        <f>'P2 Presupuesto Aprobado-Ejec '!J31</f>
        <v>0</v>
      </c>
      <c r="I31" s="17">
        <f>'P2 Presupuesto Aprobado-Ejec '!K31</f>
        <v>0</v>
      </c>
      <c r="J31" s="17">
        <f>'P2 Presupuesto Aprobado-Ejec '!L31</f>
        <v>0</v>
      </c>
      <c r="K31" s="17">
        <f>'P2 Presupuesto Aprobado-Ejec '!M31</f>
        <v>0</v>
      </c>
      <c r="L31" s="17">
        <f>'P2 Presupuesto Aprobado-Ejec '!N31</f>
        <v>0</v>
      </c>
      <c r="M31" s="17">
        <f>'P2 Presupuesto Aprobado-Ejec '!O31</f>
        <v>0</v>
      </c>
      <c r="N31" s="17"/>
    </row>
    <row r="32" spans="1:15" s="1" customFormat="1" ht="18.75" customHeight="1" x14ac:dyDescent="0.4">
      <c r="A32" s="15" t="s">
        <v>31</v>
      </c>
      <c r="B32" s="17">
        <f>'P2 Presupuesto Aprobado-Ejec '!D32</f>
        <v>526100</v>
      </c>
      <c r="C32" s="17">
        <f>'P2 Presupuesto Aprobado-Ejec '!E32</f>
        <v>526100</v>
      </c>
      <c r="D32" s="17">
        <f>'P2 Presupuesto Aprobado-Ejec '!F32</f>
        <v>1316100</v>
      </c>
      <c r="E32" s="17">
        <f>'P2 Presupuesto Aprobado-Ejec '!G32</f>
        <v>516100</v>
      </c>
      <c r="F32" s="17">
        <f>'P2 Presupuesto Aprobado-Ejec '!H32</f>
        <v>552600</v>
      </c>
      <c r="G32" s="17">
        <f>'P2 Presupuesto Aprobado-Ejec '!I32</f>
        <v>0</v>
      </c>
      <c r="H32" s="17">
        <f>'P2 Presupuesto Aprobado-Ejec '!J32</f>
        <v>0</v>
      </c>
      <c r="I32" s="17">
        <f>'P2 Presupuesto Aprobado-Ejec '!K32</f>
        <v>0</v>
      </c>
      <c r="J32" s="17">
        <f>'P2 Presupuesto Aprobado-Ejec '!L32</f>
        <v>0</v>
      </c>
      <c r="K32" s="17">
        <f>'P2 Presupuesto Aprobado-Ejec '!M32</f>
        <v>0</v>
      </c>
      <c r="L32" s="17">
        <f>'P2 Presupuesto Aprobado-Ejec '!N32</f>
        <v>0</v>
      </c>
      <c r="M32" s="17">
        <f>'P2 Presupuesto Aprobado-Ejec '!O32</f>
        <v>0</v>
      </c>
      <c r="N32" s="17"/>
    </row>
    <row r="33" spans="1:15" s="1" customFormat="1" ht="18.75" customHeight="1" x14ac:dyDescent="0.4">
      <c r="A33" s="15" t="s">
        <v>32</v>
      </c>
      <c r="B33" s="17">
        <f>'P2 Presupuesto Aprobado-Ejec '!D33</f>
        <v>0</v>
      </c>
      <c r="C33" s="17">
        <f>'P2 Presupuesto Aprobado-Ejec '!E33</f>
        <v>0</v>
      </c>
      <c r="D33" s="17">
        <f>'P2 Presupuesto Aprobado-Ejec '!F33</f>
        <v>0</v>
      </c>
      <c r="E33" s="17">
        <f>'P2 Presupuesto Aprobado-Ejec '!G33</f>
        <v>0</v>
      </c>
      <c r="F33" s="17">
        <f>'P2 Presupuesto Aprobado-Ejec '!H33</f>
        <v>0</v>
      </c>
      <c r="G33" s="17">
        <f>'P2 Presupuesto Aprobado-Ejec '!I33</f>
        <v>0</v>
      </c>
      <c r="H33" s="17">
        <f>'P2 Presupuesto Aprobado-Ejec '!J33</f>
        <v>0</v>
      </c>
      <c r="I33" s="17">
        <f>'P2 Presupuesto Aprobado-Ejec '!K33</f>
        <v>0</v>
      </c>
      <c r="J33" s="17">
        <f>'P2 Presupuesto Aprobado-Ejec '!L33</f>
        <v>0</v>
      </c>
      <c r="K33" s="17">
        <f>'P2 Presupuesto Aprobado-Ejec '!M33</f>
        <v>0</v>
      </c>
      <c r="L33" s="17">
        <f>'P2 Presupuesto Aprobado-Ejec '!N33</f>
        <v>0</v>
      </c>
      <c r="M33" s="17">
        <f>'P2 Presupuesto Aprobado-Ejec '!O33</f>
        <v>0</v>
      </c>
      <c r="N33" s="17"/>
    </row>
    <row r="34" spans="1:15" s="1" customFormat="1" ht="18.75" customHeight="1" x14ac:dyDescent="0.4">
      <c r="A34" s="15" t="s">
        <v>33</v>
      </c>
      <c r="B34" s="17">
        <f>'P2 Presupuesto Aprobado-Ejec '!D34</f>
        <v>0</v>
      </c>
      <c r="C34" s="17">
        <f>'P2 Presupuesto Aprobado-Ejec '!E34</f>
        <v>0</v>
      </c>
      <c r="D34" s="17">
        <f>'P2 Presupuesto Aprobado-Ejec '!F34</f>
        <v>0</v>
      </c>
      <c r="E34" s="17">
        <f>'P2 Presupuesto Aprobado-Ejec '!G34</f>
        <v>383908.02</v>
      </c>
      <c r="F34" s="17">
        <f>'P2 Presupuesto Aprobado-Ejec '!H34</f>
        <v>151806.03</v>
      </c>
      <c r="G34" s="17">
        <f>'P2 Presupuesto Aprobado-Ejec '!I34</f>
        <v>0</v>
      </c>
      <c r="H34" s="17">
        <f>'P2 Presupuesto Aprobado-Ejec '!J34</f>
        <v>0</v>
      </c>
      <c r="I34" s="17">
        <f>'P2 Presupuesto Aprobado-Ejec '!K34</f>
        <v>0</v>
      </c>
      <c r="J34" s="17">
        <f>'P2 Presupuesto Aprobado-Ejec '!L34</f>
        <v>0</v>
      </c>
      <c r="K34" s="17">
        <f>'P2 Presupuesto Aprobado-Ejec '!M34</f>
        <v>0</v>
      </c>
      <c r="L34" s="17">
        <f>'P2 Presupuesto Aprobado-Ejec '!N34</f>
        <v>0</v>
      </c>
      <c r="M34" s="17">
        <f>'P2 Presupuesto Aprobado-Ejec '!O34</f>
        <v>0</v>
      </c>
      <c r="N34" s="17"/>
    </row>
    <row r="35" spans="1:15" s="1" customFormat="1" ht="20.100000000000001" customHeight="1" x14ac:dyDescent="0.25">
      <c r="A35" s="39" t="s">
        <v>34</v>
      </c>
      <c r="B35" s="40">
        <f t="shared" ref="B35:G35" si="8">SUM(B36:B43)</f>
        <v>0</v>
      </c>
      <c r="C35" s="40">
        <f t="shared" si="8"/>
        <v>75246.039999999994</v>
      </c>
      <c r="D35" s="40">
        <f t="shared" si="8"/>
        <v>72491.929999999993</v>
      </c>
      <c r="E35" s="40">
        <f t="shared" ref="E35" si="9">SUM(E36:E43)</f>
        <v>74819.64</v>
      </c>
      <c r="F35" s="40">
        <f>SUM(F36:F43)</f>
        <v>32758.22</v>
      </c>
      <c r="G35" s="40">
        <f t="shared" si="8"/>
        <v>0</v>
      </c>
      <c r="H35" s="40">
        <f>SUM(H36:H43)</f>
        <v>0</v>
      </c>
      <c r="I35" s="40">
        <f>SUM(I36:I43)</f>
        <v>0</v>
      </c>
      <c r="J35" s="40">
        <f>SUM(J36:J43)</f>
        <v>0</v>
      </c>
      <c r="K35" s="40">
        <f t="shared" ref="K35" si="10">SUM(K36:K43)</f>
        <v>0</v>
      </c>
      <c r="L35" s="40">
        <f t="shared" ref="L35" si="11">SUM(L36:L43)</f>
        <v>0</v>
      </c>
      <c r="M35" s="40">
        <f>SUM(M36:M43)</f>
        <v>0</v>
      </c>
      <c r="N35" s="40">
        <f t="shared" si="7"/>
        <v>255315.83</v>
      </c>
      <c r="O35" s="7"/>
    </row>
    <row r="36" spans="1:15" s="1" customFormat="1" ht="20.100000000000001" customHeight="1" x14ac:dyDescent="0.4">
      <c r="A36" s="15" t="s">
        <v>35</v>
      </c>
      <c r="B36" s="17">
        <f>'P2 Presupuesto Aprobado-Ejec '!D36</f>
        <v>0</v>
      </c>
      <c r="C36" s="17">
        <f>'P2 Presupuesto Aprobado-Ejec '!E36</f>
        <v>0</v>
      </c>
      <c r="D36" s="17">
        <f>'P2 Presupuesto Aprobado-Ejec '!F36</f>
        <v>0</v>
      </c>
      <c r="E36" s="17">
        <f>'P2 Presupuesto Aprobado-Ejec '!G36</f>
        <v>0</v>
      </c>
      <c r="F36" s="17">
        <f>'P2 Presupuesto Aprobado-Ejec '!H36</f>
        <v>0</v>
      </c>
      <c r="G36" s="17">
        <f>'P2 Presupuesto Aprobado-Ejec '!I36</f>
        <v>0</v>
      </c>
      <c r="H36" s="17">
        <f>'P2 Presupuesto Aprobado-Ejec '!J36</f>
        <v>0</v>
      </c>
      <c r="I36" s="17">
        <f>'P2 Presupuesto Aprobado-Ejec '!K36</f>
        <v>0</v>
      </c>
      <c r="J36" s="17">
        <f>'P2 Presupuesto Aprobado-Ejec '!L36</f>
        <v>0</v>
      </c>
      <c r="K36" s="17">
        <f>'P2 Presupuesto Aprobado-Ejec '!M36</f>
        <v>0</v>
      </c>
      <c r="L36" s="17">
        <f>'P2 Presupuesto Aprobado-Ejec '!N36</f>
        <v>0</v>
      </c>
      <c r="M36" s="17">
        <f>'P2 Presupuesto Aprobado-Ejec '!O36</f>
        <v>0</v>
      </c>
      <c r="N36" s="17"/>
    </row>
    <row r="37" spans="1:15" s="1" customFormat="1" ht="20.100000000000001" customHeight="1" x14ac:dyDescent="0.4">
      <c r="A37" s="15" t="s">
        <v>36</v>
      </c>
      <c r="B37" s="17">
        <f>'P2 Presupuesto Aprobado-Ejec '!D37</f>
        <v>0</v>
      </c>
      <c r="C37" s="17">
        <f>'P2 Presupuesto Aprobado-Ejec '!E37</f>
        <v>0</v>
      </c>
      <c r="D37" s="17">
        <f>'P2 Presupuesto Aprobado-Ejec '!F37</f>
        <v>0</v>
      </c>
      <c r="E37" s="17">
        <f>'P2 Presupuesto Aprobado-Ejec '!G37</f>
        <v>0</v>
      </c>
      <c r="F37" s="17">
        <f>'P2 Presupuesto Aprobado-Ejec '!H37</f>
        <v>0</v>
      </c>
      <c r="G37" s="17">
        <f>'P2 Presupuesto Aprobado-Ejec '!I37</f>
        <v>0</v>
      </c>
      <c r="H37" s="17">
        <f>'P2 Presupuesto Aprobado-Ejec '!J37</f>
        <v>0</v>
      </c>
      <c r="I37" s="17">
        <f>'P2 Presupuesto Aprobado-Ejec '!K37</f>
        <v>0</v>
      </c>
      <c r="J37" s="17">
        <f>'P2 Presupuesto Aprobado-Ejec '!L37</f>
        <v>0</v>
      </c>
      <c r="K37" s="17">
        <f>'P2 Presupuesto Aprobado-Ejec '!M37</f>
        <v>0</v>
      </c>
      <c r="L37" s="17">
        <f>'P2 Presupuesto Aprobado-Ejec '!N37</f>
        <v>0</v>
      </c>
      <c r="M37" s="17">
        <f>'P2 Presupuesto Aprobado-Ejec '!O37</f>
        <v>0</v>
      </c>
      <c r="N37" s="17"/>
    </row>
    <row r="38" spans="1:15" s="1" customFormat="1" ht="20.100000000000001" customHeight="1" x14ac:dyDescent="0.4">
      <c r="A38" s="15" t="s">
        <v>37</v>
      </c>
      <c r="B38" s="17">
        <f>'P2 Presupuesto Aprobado-Ejec '!D38</f>
        <v>0</v>
      </c>
      <c r="C38" s="17">
        <f>'P2 Presupuesto Aprobado-Ejec '!E38</f>
        <v>0</v>
      </c>
      <c r="D38" s="17">
        <f>'P2 Presupuesto Aprobado-Ejec '!F38</f>
        <v>0</v>
      </c>
      <c r="E38" s="17">
        <f>'P2 Presupuesto Aprobado-Ejec '!G38</f>
        <v>0</v>
      </c>
      <c r="F38" s="17">
        <f>'P2 Presupuesto Aprobado-Ejec '!H38</f>
        <v>0</v>
      </c>
      <c r="G38" s="17">
        <f>'P2 Presupuesto Aprobado-Ejec '!I38</f>
        <v>0</v>
      </c>
      <c r="H38" s="17">
        <f>'P2 Presupuesto Aprobado-Ejec '!J38</f>
        <v>0</v>
      </c>
      <c r="I38" s="17">
        <f>'P2 Presupuesto Aprobado-Ejec '!K38</f>
        <v>0</v>
      </c>
      <c r="J38" s="17">
        <f>'P2 Presupuesto Aprobado-Ejec '!L38</f>
        <v>0</v>
      </c>
      <c r="K38" s="17">
        <f>'P2 Presupuesto Aprobado-Ejec '!M38</f>
        <v>0</v>
      </c>
      <c r="L38" s="17">
        <f>'P2 Presupuesto Aprobado-Ejec '!N38</f>
        <v>0</v>
      </c>
      <c r="M38" s="17">
        <f>'P2 Presupuesto Aprobado-Ejec '!O38</f>
        <v>0</v>
      </c>
      <c r="N38" s="17"/>
    </row>
    <row r="39" spans="1:15" s="1" customFormat="1" ht="20.100000000000001" customHeight="1" x14ac:dyDescent="0.4">
      <c r="A39" s="15" t="s">
        <v>38</v>
      </c>
      <c r="B39" s="17">
        <f>'P2 Presupuesto Aprobado-Ejec '!D39</f>
        <v>0</v>
      </c>
      <c r="C39" s="17">
        <f>'P2 Presupuesto Aprobado-Ejec '!E39</f>
        <v>0</v>
      </c>
      <c r="D39" s="17">
        <f>'P2 Presupuesto Aprobado-Ejec '!F39</f>
        <v>0</v>
      </c>
      <c r="E39" s="17">
        <f>'P2 Presupuesto Aprobado-Ejec '!G39</f>
        <v>0</v>
      </c>
      <c r="F39" s="17">
        <f>'P2 Presupuesto Aprobado-Ejec '!H39</f>
        <v>0</v>
      </c>
      <c r="G39" s="17">
        <f>'P2 Presupuesto Aprobado-Ejec '!I39</f>
        <v>0</v>
      </c>
      <c r="H39" s="17">
        <f>'P2 Presupuesto Aprobado-Ejec '!J39</f>
        <v>0</v>
      </c>
      <c r="I39" s="17">
        <f>'P2 Presupuesto Aprobado-Ejec '!K39</f>
        <v>0</v>
      </c>
      <c r="J39" s="17">
        <f>'P2 Presupuesto Aprobado-Ejec '!L39</f>
        <v>0</v>
      </c>
      <c r="K39" s="17">
        <f>'P2 Presupuesto Aprobado-Ejec '!M39</f>
        <v>0</v>
      </c>
      <c r="L39" s="17">
        <f>'P2 Presupuesto Aprobado-Ejec '!N39</f>
        <v>0</v>
      </c>
      <c r="M39" s="17">
        <f>'P2 Presupuesto Aprobado-Ejec '!O39</f>
        <v>0</v>
      </c>
      <c r="N39" s="17"/>
    </row>
    <row r="40" spans="1:15" s="1" customFormat="1" ht="20.100000000000001" customHeight="1" x14ac:dyDescent="0.4">
      <c r="A40" s="15" t="s">
        <v>39</v>
      </c>
      <c r="B40" s="17">
        <f>'P2 Presupuesto Aprobado-Ejec '!D40</f>
        <v>0</v>
      </c>
      <c r="C40" s="17">
        <f>'P2 Presupuesto Aprobado-Ejec '!E40</f>
        <v>0</v>
      </c>
      <c r="D40" s="17">
        <f>'P2 Presupuesto Aprobado-Ejec '!F40</f>
        <v>0</v>
      </c>
      <c r="E40" s="17">
        <f>'P2 Presupuesto Aprobado-Ejec '!G40</f>
        <v>0</v>
      </c>
      <c r="F40" s="17">
        <f>'P2 Presupuesto Aprobado-Ejec '!H40</f>
        <v>0</v>
      </c>
      <c r="G40" s="17">
        <f>'P2 Presupuesto Aprobado-Ejec '!I40</f>
        <v>0</v>
      </c>
      <c r="H40" s="17">
        <f>'P2 Presupuesto Aprobado-Ejec '!J40</f>
        <v>0</v>
      </c>
      <c r="I40" s="17">
        <f>'P2 Presupuesto Aprobado-Ejec '!K40</f>
        <v>0</v>
      </c>
      <c r="J40" s="17">
        <f>'P2 Presupuesto Aprobado-Ejec '!L40</f>
        <v>0</v>
      </c>
      <c r="K40" s="17">
        <f>'P2 Presupuesto Aprobado-Ejec '!M40</f>
        <v>0</v>
      </c>
      <c r="L40" s="17">
        <f>'P2 Presupuesto Aprobado-Ejec '!N40</f>
        <v>0</v>
      </c>
      <c r="M40" s="17">
        <f>'P2 Presupuesto Aprobado-Ejec '!O40</f>
        <v>0</v>
      </c>
      <c r="N40" s="17"/>
    </row>
    <row r="41" spans="1:15" s="1" customFormat="1" ht="20.100000000000001" customHeight="1" x14ac:dyDescent="0.4">
      <c r="A41" s="15" t="s">
        <v>40</v>
      </c>
      <c r="B41" s="17">
        <f>'P2 Presupuesto Aprobado-Ejec '!D41</f>
        <v>0</v>
      </c>
      <c r="C41" s="17">
        <f>'P2 Presupuesto Aprobado-Ejec '!E41</f>
        <v>0</v>
      </c>
      <c r="D41" s="17">
        <f>'P2 Presupuesto Aprobado-Ejec '!F41</f>
        <v>0</v>
      </c>
      <c r="E41" s="17">
        <f>'P2 Presupuesto Aprobado-Ejec '!G41</f>
        <v>0</v>
      </c>
      <c r="F41" s="17">
        <f>'P2 Presupuesto Aprobado-Ejec '!H41</f>
        <v>0</v>
      </c>
      <c r="G41" s="17">
        <f>'P2 Presupuesto Aprobado-Ejec '!I41</f>
        <v>0</v>
      </c>
      <c r="H41" s="17">
        <f>'P2 Presupuesto Aprobado-Ejec '!J41</f>
        <v>0</v>
      </c>
      <c r="I41" s="17">
        <f>'P2 Presupuesto Aprobado-Ejec '!K41</f>
        <v>0</v>
      </c>
      <c r="J41" s="17">
        <f>'P2 Presupuesto Aprobado-Ejec '!L41</f>
        <v>0</v>
      </c>
      <c r="K41" s="17">
        <f>'P2 Presupuesto Aprobado-Ejec '!M41</f>
        <v>0</v>
      </c>
      <c r="L41" s="17">
        <f>'P2 Presupuesto Aprobado-Ejec '!N41</f>
        <v>0</v>
      </c>
      <c r="M41" s="17">
        <f>'P2 Presupuesto Aprobado-Ejec '!O41</f>
        <v>0</v>
      </c>
      <c r="N41" s="17"/>
    </row>
    <row r="42" spans="1:15" s="1" customFormat="1" ht="20.100000000000001" customHeight="1" x14ac:dyDescent="0.4">
      <c r="A42" s="15" t="s">
        <v>41</v>
      </c>
      <c r="B42" s="17">
        <f>'P2 Presupuesto Aprobado-Ejec '!D42</f>
        <v>0</v>
      </c>
      <c r="C42" s="17">
        <f>'P2 Presupuesto Aprobado-Ejec '!E42</f>
        <v>75246.039999999994</v>
      </c>
      <c r="D42" s="17">
        <f>'P2 Presupuesto Aprobado-Ejec '!F42</f>
        <v>72491.929999999993</v>
      </c>
      <c r="E42" s="17">
        <f>'P2 Presupuesto Aprobado-Ejec '!G42</f>
        <v>74819.64</v>
      </c>
      <c r="F42" s="17">
        <f>'P2 Presupuesto Aprobado-Ejec '!H42</f>
        <v>32758.22</v>
      </c>
      <c r="G42" s="17">
        <f>'P2 Presupuesto Aprobado-Ejec '!I42</f>
        <v>0</v>
      </c>
      <c r="H42" s="17">
        <f>'P2 Presupuesto Aprobado-Ejec '!J42</f>
        <v>0</v>
      </c>
      <c r="I42" s="17">
        <f>'P2 Presupuesto Aprobado-Ejec '!K42</f>
        <v>0</v>
      </c>
      <c r="J42" s="17">
        <f>'P2 Presupuesto Aprobado-Ejec '!L42</f>
        <v>0</v>
      </c>
      <c r="K42" s="17">
        <f>'P2 Presupuesto Aprobado-Ejec '!M42</f>
        <v>0</v>
      </c>
      <c r="L42" s="17">
        <f>'P2 Presupuesto Aprobado-Ejec '!N42</f>
        <v>0</v>
      </c>
      <c r="M42" s="17">
        <f>'P2 Presupuesto Aprobado-Ejec '!O42</f>
        <v>0</v>
      </c>
      <c r="N42" s="17"/>
    </row>
    <row r="43" spans="1:15" s="1" customFormat="1" ht="20.100000000000001" customHeight="1" x14ac:dyDescent="0.4">
      <c r="A43" s="15" t="s">
        <v>42</v>
      </c>
      <c r="B43" s="17">
        <f>'P2 Presupuesto Aprobado-Ejec '!D43</f>
        <v>0</v>
      </c>
      <c r="C43" s="17">
        <f>'P2 Presupuesto Aprobado-Ejec '!E43</f>
        <v>0</v>
      </c>
      <c r="D43" s="17">
        <f>'P2 Presupuesto Aprobado-Ejec '!F43</f>
        <v>0</v>
      </c>
      <c r="E43" s="17">
        <f>'P2 Presupuesto Aprobado-Ejec '!G43</f>
        <v>0</v>
      </c>
      <c r="F43" s="17">
        <f>'P2 Presupuesto Aprobado-Ejec '!H43</f>
        <v>0</v>
      </c>
      <c r="G43" s="17">
        <f>'P2 Presupuesto Aprobado-Ejec '!I43</f>
        <v>0</v>
      </c>
      <c r="H43" s="17">
        <f>'P2 Presupuesto Aprobado-Ejec '!J43</f>
        <v>0</v>
      </c>
      <c r="I43" s="17">
        <f>'P2 Presupuesto Aprobado-Ejec '!K43</f>
        <v>0</v>
      </c>
      <c r="J43" s="17">
        <f>'P2 Presupuesto Aprobado-Ejec '!L43</f>
        <v>0</v>
      </c>
      <c r="K43" s="17">
        <f>'P2 Presupuesto Aprobado-Ejec '!M43</f>
        <v>0</v>
      </c>
      <c r="L43" s="17">
        <f>'P2 Presupuesto Aprobado-Ejec '!N43</f>
        <v>0</v>
      </c>
      <c r="M43" s="17">
        <f>'P2 Presupuesto Aprobado-Ejec '!O43</f>
        <v>0</v>
      </c>
      <c r="N43" s="17"/>
    </row>
    <row r="44" spans="1:15" s="1" customFormat="1" ht="20.100000000000001" customHeight="1" x14ac:dyDescent="0.25">
      <c r="A44" s="39" t="s">
        <v>43</v>
      </c>
      <c r="B44" s="40">
        <f t="shared" ref="B44:G44" si="12">SUM(B45:B50)</f>
        <v>0</v>
      </c>
      <c r="C44" s="40">
        <f t="shared" si="12"/>
        <v>0</v>
      </c>
      <c r="D44" s="40">
        <f t="shared" si="12"/>
        <v>0</v>
      </c>
      <c r="E44" s="40">
        <f t="shared" ref="E44" si="13">SUM(E45:E50)</f>
        <v>0</v>
      </c>
      <c r="F44" s="40">
        <f t="shared" si="12"/>
        <v>0</v>
      </c>
      <c r="G44" s="40">
        <f t="shared" si="12"/>
        <v>0</v>
      </c>
      <c r="H44" s="40">
        <f>SUM(H45:H50)</f>
        <v>0</v>
      </c>
      <c r="I44" s="40">
        <f>SUM(I45:I50)</f>
        <v>0</v>
      </c>
      <c r="J44" s="40">
        <f>SUM(J45:J50)</f>
        <v>0</v>
      </c>
      <c r="K44" s="40">
        <f>SUM(K45:K50)</f>
        <v>0</v>
      </c>
      <c r="L44" s="40"/>
      <c r="M44" s="40"/>
      <c r="N44" s="40">
        <f t="shared" si="7"/>
        <v>0</v>
      </c>
      <c r="O44" s="7"/>
    </row>
    <row r="45" spans="1:15" s="1" customFormat="1" ht="20.100000000000001" customHeight="1" x14ac:dyDescent="0.4">
      <c r="A45" s="15" t="s">
        <v>44</v>
      </c>
      <c r="B45" s="17">
        <v>0</v>
      </c>
      <c r="C45" s="17">
        <v>0</v>
      </c>
      <c r="D45" s="17">
        <v>0</v>
      </c>
      <c r="E45" s="17">
        <v>0</v>
      </c>
      <c r="F45" s="17">
        <f>'P2 Presupuesto Aprobado-Ejec '!H45</f>
        <v>0</v>
      </c>
      <c r="G45" s="17">
        <f>'P2 Presupuesto Aprobado-Ejec '!I45</f>
        <v>0</v>
      </c>
      <c r="H45" s="17">
        <f>'P2 Presupuesto Aprobado-Ejec '!J45</f>
        <v>0</v>
      </c>
      <c r="I45" s="17">
        <f>'P2 Presupuesto Aprobado-Ejec '!K45</f>
        <v>0</v>
      </c>
      <c r="J45" s="17">
        <f>'P2 Presupuesto Aprobado-Ejec '!L45</f>
        <v>0</v>
      </c>
      <c r="K45" s="17">
        <f>'P2 Presupuesto Aprobado-Ejec '!M45</f>
        <v>0</v>
      </c>
      <c r="L45" s="17">
        <f>'P2 Presupuesto Aprobado-Ejec '!N45</f>
        <v>0</v>
      </c>
      <c r="M45" s="17">
        <f>'P2 Presupuesto Aprobado-Ejec '!O45</f>
        <v>0</v>
      </c>
      <c r="N45" s="17">
        <f t="shared" si="7"/>
        <v>0</v>
      </c>
    </row>
    <row r="46" spans="1:15" s="1" customFormat="1" ht="20.100000000000001" customHeight="1" x14ac:dyDescent="0.4">
      <c r="A46" s="15" t="s">
        <v>45</v>
      </c>
      <c r="B46" s="17">
        <v>0</v>
      </c>
      <c r="C46" s="17">
        <v>0</v>
      </c>
      <c r="D46" s="17">
        <v>0</v>
      </c>
      <c r="E46" s="17">
        <v>0</v>
      </c>
      <c r="F46" s="17">
        <f>'P2 Presupuesto Aprobado-Ejec '!H46</f>
        <v>0</v>
      </c>
      <c r="G46" s="17">
        <f>'P2 Presupuesto Aprobado-Ejec '!I46</f>
        <v>0</v>
      </c>
      <c r="H46" s="17"/>
      <c r="I46" s="17"/>
      <c r="J46" s="18">
        <v>0</v>
      </c>
      <c r="K46" s="17">
        <f>'P2 Presupuesto Aprobado-Ejec '!M46</f>
        <v>0</v>
      </c>
      <c r="L46" s="17"/>
      <c r="M46" s="17">
        <f>'P2 Presupuesto Aprobado-Ejec '!O46</f>
        <v>0</v>
      </c>
      <c r="N46" s="17">
        <f t="shared" si="7"/>
        <v>0</v>
      </c>
    </row>
    <row r="47" spans="1:15" s="1" customFormat="1" ht="20.100000000000001" customHeight="1" x14ac:dyDescent="0.4">
      <c r="A47" s="15" t="s">
        <v>46</v>
      </c>
      <c r="B47" s="17">
        <v>0</v>
      </c>
      <c r="C47" s="17">
        <v>0</v>
      </c>
      <c r="D47" s="17">
        <v>0</v>
      </c>
      <c r="E47" s="17">
        <v>0</v>
      </c>
      <c r="F47" s="17">
        <f>'P2 Presupuesto Aprobado-Ejec '!H47</f>
        <v>0</v>
      </c>
      <c r="G47" s="17">
        <f>'P2 Presupuesto Aprobado-Ejec '!I47</f>
        <v>0</v>
      </c>
      <c r="H47" s="17"/>
      <c r="I47" s="17"/>
      <c r="J47" s="18">
        <v>0</v>
      </c>
      <c r="K47" s="17">
        <f>'P2 Presupuesto Aprobado-Ejec '!M47</f>
        <v>0</v>
      </c>
      <c r="L47" s="17"/>
      <c r="M47" s="17">
        <f>'P2 Presupuesto Aprobado-Ejec '!O47</f>
        <v>0</v>
      </c>
      <c r="N47" s="17">
        <f t="shared" si="7"/>
        <v>0</v>
      </c>
    </row>
    <row r="48" spans="1:15" s="1" customFormat="1" ht="20.100000000000001" customHeight="1" x14ac:dyDescent="0.4">
      <c r="A48" s="15" t="s">
        <v>47</v>
      </c>
      <c r="B48" s="17">
        <v>0</v>
      </c>
      <c r="C48" s="17">
        <v>0</v>
      </c>
      <c r="D48" s="17">
        <v>0</v>
      </c>
      <c r="E48" s="17">
        <v>0</v>
      </c>
      <c r="F48" s="17">
        <f>'P2 Presupuesto Aprobado-Ejec '!H48</f>
        <v>0</v>
      </c>
      <c r="G48" s="17">
        <f>'P2 Presupuesto Aprobado-Ejec '!I48</f>
        <v>0</v>
      </c>
      <c r="H48" s="17"/>
      <c r="I48" s="17"/>
      <c r="J48" s="18">
        <v>0</v>
      </c>
      <c r="K48" s="17">
        <f>'P2 Presupuesto Aprobado-Ejec '!M48</f>
        <v>0</v>
      </c>
      <c r="L48" s="17"/>
      <c r="M48" s="17">
        <f>'P2 Presupuesto Aprobado-Ejec '!O48</f>
        <v>0</v>
      </c>
      <c r="N48" s="17">
        <f t="shared" si="7"/>
        <v>0</v>
      </c>
    </row>
    <row r="49" spans="1:15" s="1" customFormat="1" ht="20.100000000000001" customHeight="1" x14ac:dyDescent="0.4">
      <c r="A49" s="15" t="s">
        <v>48</v>
      </c>
      <c r="B49" s="17">
        <v>0</v>
      </c>
      <c r="C49" s="17">
        <v>0</v>
      </c>
      <c r="D49" s="17">
        <v>0</v>
      </c>
      <c r="E49" s="17">
        <v>0</v>
      </c>
      <c r="F49" s="17">
        <f>'P2 Presupuesto Aprobado-Ejec '!H49</f>
        <v>0</v>
      </c>
      <c r="G49" s="17">
        <f>'P2 Presupuesto Aprobado-Ejec '!I49</f>
        <v>0</v>
      </c>
      <c r="H49" s="17"/>
      <c r="I49" s="17"/>
      <c r="J49" s="18">
        <v>0</v>
      </c>
      <c r="K49" s="17">
        <f>'P2 Presupuesto Aprobado-Ejec '!M49</f>
        <v>0</v>
      </c>
      <c r="L49" s="17"/>
      <c r="M49" s="17">
        <f>'P2 Presupuesto Aprobado-Ejec '!O49</f>
        <v>0</v>
      </c>
      <c r="N49" s="17">
        <f t="shared" si="7"/>
        <v>0</v>
      </c>
    </row>
    <row r="50" spans="1:15" s="1" customFormat="1" ht="20.100000000000001" customHeight="1" x14ac:dyDescent="0.4">
      <c r="A50" s="15" t="s">
        <v>49</v>
      </c>
      <c r="B50" s="17">
        <v>0</v>
      </c>
      <c r="C50" s="17">
        <v>0</v>
      </c>
      <c r="D50" s="17">
        <v>0</v>
      </c>
      <c r="E50" s="17">
        <v>0</v>
      </c>
      <c r="F50" s="17">
        <f>'P2 Presupuesto Aprobado-Ejec '!H50</f>
        <v>0</v>
      </c>
      <c r="G50" s="17">
        <f>'P2 Presupuesto Aprobado-Ejec '!I50</f>
        <v>0</v>
      </c>
      <c r="H50" s="17"/>
      <c r="I50" s="17"/>
      <c r="J50" s="18">
        <v>0</v>
      </c>
      <c r="K50" s="17">
        <f>'P2 Presupuesto Aprobado-Ejec '!M50</f>
        <v>0</v>
      </c>
      <c r="L50" s="17"/>
      <c r="M50" s="17">
        <f>'P2 Presupuesto Aprobado-Ejec '!O50</f>
        <v>0</v>
      </c>
      <c r="N50" s="17">
        <f t="shared" si="7"/>
        <v>0</v>
      </c>
    </row>
    <row r="51" spans="1:15" s="1" customFormat="1" ht="20.100000000000001" customHeight="1" x14ac:dyDescent="0.25">
      <c r="A51" s="39" t="s">
        <v>50</v>
      </c>
      <c r="B51" s="40">
        <f>SUM(B52:B61)</f>
        <v>0</v>
      </c>
      <c r="C51" s="40">
        <f>SUM(C52:C61)</f>
        <v>0</v>
      </c>
      <c r="D51" s="40">
        <f>SUM(D52)</f>
        <v>0</v>
      </c>
      <c r="E51" s="40">
        <f t="shared" ref="E51:K51" si="14">SUM(E52:E60)</f>
        <v>96022.8</v>
      </c>
      <c r="F51" s="40">
        <f t="shared" si="14"/>
        <v>0</v>
      </c>
      <c r="G51" s="40">
        <f t="shared" si="14"/>
        <v>0</v>
      </c>
      <c r="H51" s="40">
        <f t="shared" si="14"/>
        <v>0</v>
      </c>
      <c r="I51" s="40">
        <f t="shared" si="14"/>
        <v>0</v>
      </c>
      <c r="J51" s="40">
        <f t="shared" si="14"/>
        <v>0</v>
      </c>
      <c r="K51" s="40">
        <f t="shared" si="14"/>
        <v>0</v>
      </c>
      <c r="L51" s="40">
        <f>SUM(L52:L60)</f>
        <v>0</v>
      </c>
      <c r="M51" s="40">
        <f>SUM(M52:M60)</f>
        <v>0</v>
      </c>
      <c r="N51" s="40">
        <f>SUM(B51:M51)</f>
        <v>96022.8</v>
      </c>
      <c r="O51" s="7"/>
    </row>
    <row r="52" spans="1:15" s="1" customFormat="1" ht="18.75" customHeight="1" x14ac:dyDescent="0.4">
      <c r="A52" s="15" t="s">
        <v>51</v>
      </c>
      <c r="B52" s="17">
        <v>0</v>
      </c>
      <c r="C52" s="17">
        <v>0</v>
      </c>
      <c r="D52" s="17">
        <f>'P2 Presupuesto Aprobado-Ejec '!F52</f>
        <v>0</v>
      </c>
      <c r="E52" s="17">
        <f>'P2 Presupuesto Aprobado-Ejec '!G52</f>
        <v>0</v>
      </c>
      <c r="F52" s="17">
        <f>'P2 Presupuesto Aprobado-Ejec '!H52</f>
        <v>0</v>
      </c>
      <c r="G52" s="17">
        <f>'P2 Presupuesto Aprobado-Ejec '!I52</f>
        <v>0</v>
      </c>
      <c r="H52" s="17">
        <v>0</v>
      </c>
      <c r="I52" s="17">
        <f>'P2 Presupuesto Aprobado-Ejec '!K52</f>
        <v>0</v>
      </c>
      <c r="J52" s="17">
        <f>'P2 Presupuesto Aprobado-Ejec '!L52</f>
        <v>0</v>
      </c>
      <c r="K52" s="17">
        <f>'P2 Presupuesto Aprobado-Ejec '!M52</f>
        <v>0</v>
      </c>
      <c r="L52" s="17">
        <f>'P2 Presupuesto Aprobado-Ejec '!N52</f>
        <v>0</v>
      </c>
      <c r="M52" s="17">
        <f>'P2 Presupuesto Aprobado-Ejec '!O52</f>
        <v>0</v>
      </c>
      <c r="N52" s="17"/>
    </row>
    <row r="53" spans="1:15" s="1" customFormat="1" ht="20.100000000000001" customHeight="1" x14ac:dyDescent="0.4">
      <c r="A53" s="15" t="s">
        <v>52</v>
      </c>
      <c r="B53" s="17">
        <v>0</v>
      </c>
      <c r="C53" s="17">
        <v>0</v>
      </c>
      <c r="D53" s="17">
        <f>'P2 Presupuesto Aprobado-Ejec '!F53</f>
        <v>0</v>
      </c>
      <c r="E53" s="17">
        <f>'P2 Presupuesto Aprobado-Ejec '!G53</f>
        <v>0</v>
      </c>
      <c r="F53" s="17">
        <f>'P2 Presupuesto Aprobado-Ejec '!H53</f>
        <v>0</v>
      </c>
      <c r="G53" s="17">
        <f>'P2 Presupuesto Aprobado-Ejec '!I53</f>
        <v>0</v>
      </c>
      <c r="H53" s="17">
        <f>'P2 Presupuesto Aprobado-Ejec '!J53</f>
        <v>0</v>
      </c>
      <c r="I53" s="17">
        <f>'P2 Presupuesto Aprobado-Ejec '!K53</f>
        <v>0</v>
      </c>
      <c r="J53" s="17">
        <f>'P2 Presupuesto Aprobado-Ejec '!L53</f>
        <v>0</v>
      </c>
      <c r="K53" s="17">
        <f>'P2 Presupuesto Aprobado-Ejec '!M53</f>
        <v>0</v>
      </c>
      <c r="L53" s="17">
        <f>'P2 Presupuesto Aprobado-Ejec '!N53</f>
        <v>0</v>
      </c>
      <c r="M53" s="17">
        <f>'P2 Presupuesto Aprobado-Ejec '!O53</f>
        <v>0</v>
      </c>
      <c r="N53" s="17"/>
    </row>
    <row r="54" spans="1:15" s="1" customFormat="1" ht="20.100000000000001" customHeight="1" x14ac:dyDescent="0.4">
      <c r="A54" s="15" t="s">
        <v>53</v>
      </c>
      <c r="B54" s="17">
        <v>0</v>
      </c>
      <c r="C54" s="17">
        <v>0</v>
      </c>
      <c r="D54" s="17">
        <f>'P2 Presupuesto Aprobado-Ejec '!F54</f>
        <v>0</v>
      </c>
      <c r="E54" s="17">
        <f>'P2 Presupuesto Aprobado-Ejec '!G54</f>
        <v>0</v>
      </c>
      <c r="F54" s="17">
        <f>'P2 Presupuesto Aprobado-Ejec '!H54</f>
        <v>0</v>
      </c>
      <c r="G54" s="17">
        <f>'P2 Presupuesto Aprobado-Ejec '!I54</f>
        <v>0</v>
      </c>
      <c r="H54" s="17">
        <f>'P2 Presupuesto Aprobado-Ejec '!J54</f>
        <v>0</v>
      </c>
      <c r="I54" s="17">
        <f>'P2 Presupuesto Aprobado-Ejec '!K54</f>
        <v>0</v>
      </c>
      <c r="J54" s="17">
        <f>'P2 Presupuesto Aprobado-Ejec '!L54</f>
        <v>0</v>
      </c>
      <c r="K54" s="17">
        <f>'P2 Presupuesto Aprobado-Ejec '!M54</f>
        <v>0</v>
      </c>
      <c r="L54" s="17">
        <f>'P2 Presupuesto Aprobado-Ejec '!N54</f>
        <v>0</v>
      </c>
      <c r="M54" s="17">
        <f>'P2 Presupuesto Aprobado-Ejec '!O54</f>
        <v>0</v>
      </c>
      <c r="N54" s="17"/>
    </row>
    <row r="55" spans="1:15" s="1" customFormat="1" ht="20.100000000000001" customHeight="1" x14ac:dyDescent="0.4">
      <c r="A55" s="15" t="s">
        <v>54</v>
      </c>
      <c r="B55" s="17">
        <v>0</v>
      </c>
      <c r="C55" s="17">
        <v>0</v>
      </c>
      <c r="D55" s="17">
        <f>'P2 Presupuesto Aprobado-Ejec '!F55</f>
        <v>0</v>
      </c>
      <c r="E55" s="17">
        <f>'P2 Presupuesto Aprobado-Ejec '!G55</f>
        <v>96022.8</v>
      </c>
      <c r="F55" s="17">
        <f>'P2 Presupuesto Aprobado-Ejec '!H55</f>
        <v>0</v>
      </c>
      <c r="G55" s="17">
        <f>'P2 Presupuesto Aprobado-Ejec '!I55</f>
        <v>0</v>
      </c>
      <c r="H55" s="17">
        <f>'P2 Presupuesto Aprobado-Ejec '!J55</f>
        <v>0</v>
      </c>
      <c r="I55" s="17">
        <f>'P2 Presupuesto Aprobado-Ejec '!K55</f>
        <v>0</v>
      </c>
      <c r="J55" s="17">
        <f>'P2 Presupuesto Aprobado-Ejec '!L55</f>
        <v>0</v>
      </c>
      <c r="K55" s="17">
        <f>'P2 Presupuesto Aprobado-Ejec '!M55</f>
        <v>0</v>
      </c>
      <c r="L55" s="17">
        <f>'P2 Presupuesto Aprobado-Ejec '!N55</f>
        <v>0</v>
      </c>
      <c r="M55" s="17">
        <f>'P2 Presupuesto Aprobado-Ejec '!O55</f>
        <v>0</v>
      </c>
      <c r="N55" s="17"/>
    </row>
    <row r="56" spans="1:15" s="1" customFormat="1" ht="20.25" customHeight="1" x14ac:dyDescent="0.4">
      <c r="A56" s="15" t="s">
        <v>55</v>
      </c>
      <c r="B56" s="17">
        <v>0</v>
      </c>
      <c r="C56" s="17">
        <v>0</v>
      </c>
      <c r="D56" s="17">
        <f>'P2 Presupuesto Aprobado-Ejec '!F56</f>
        <v>0</v>
      </c>
      <c r="E56" s="17">
        <f>'P2 Presupuesto Aprobado-Ejec '!G56</f>
        <v>0</v>
      </c>
      <c r="F56" s="17">
        <f>'P2 Presupuesto Aprobado-Ejec '!H56</f>
        <v>0</v>
      </c>
      <c r="G56" s="17">
        <f>'P2 Presupuesto Aprobado-Ejec '!I56</f>
        <v>0</v>
      </c>
      <c r="H56" s="17">
        <f>'P2 Presupuesto Aprobado-Ejec '!J56</f>
        <v>0</v>
      </c>
      <c r="I56" s="17">
        <f>'P2 Presupuesto Aprobado-Ejec '!K56</f>
        <v>0</v>
      </c>
      <c r="J56" s="17">
        <f>'P2 Presupuesto Aprobado-Ejec '!L56</f>
        <v>0</v>
      </c>
      <c r="K56" s="17">
        <f>'P2 Presupuesto Aprobado-Ejec '!M56</f>
        <v>0</v>
      </c>
      <c r="L56" s="17">
        <f>'P2 Presupuesto Aprobado-Ejec '!N56</f>
        <v>0</v>
      </c>
      <c r="M56" s="17">
        <f>'P2 Presupuesto Aprobado-Ejec '!O56</f>
        <v>0</v>
      </c>
      <c r="N56" s="17"/>
    </row>
    <row r="57" spans="1:15" s="1" customFormat="1" ht="20.100000000000001" customHeight="1" x14ac:dyDescent="0.4">
      <c r="A57" s="15" t="s">
        <v>56</v>
      </c>
      <c r="B57" s="17">
        <v>0</v>
      </c>
      <c r="C57" s="17">
        <v>0</v>
      </c>
      <c r="D57" s="17">
        <f>'P2 Presupuesto Aprobado-Ejec '!F57</f>
        <v>0</v>
      </c>
      <c r="E57" s="17">
        <f>'P2 Presupuesto Aprobado-Ejec '!G57</f>
        <v>0</v>
      </c>
      <c r="F57" s="17">
        <f>'P2 Presupuesto Aprobado-Ejec '!H57</f>
        <v>0</v>
      </c>
      <c r="G57" s="17">
        <f>'P2 Presupuesto Aprobado-Ejec '!I57</f>
        <v>0</v>
      </c>
      <c r="H57" s="17">
        <f>'P2 Presupuesto Aprobado-Ejec '!J57</f>
        <v>0</v>
      </c>
      <c r="I57" s="17">
        <f>'P2 Presupuesto Aprobado-Ejec '!K57</f>
        <v>0</v>
      </c>
      <c r="J57" s="17">
        <f>'P2 Presupuesto Aprobado-Ejec '!L57</f>
        <v>0</v>
      </c>
      <c r="K57" s="17">
        <f>'P2 Presupuesto Aprobado-Ejec '!M57</f>
        <v>0</v>
      </c>
      <c r="L57" s="17">
        <f>'P2 Presupuesto Aprobado-Ejec '!N57</f>
        <v>0</v>
      </c>
      <c r="M57" s="17">
        <f>'P2 Presupuesto Aprobado-Ejec '!O57</f>
        <v>0</v>
      </c>
      <c r="N57" s="17"/>
    </row>
    <row r="58" spans="1:15" s="1" customFormat="1" ht="20.100000000000001" customHeight="1" x14ac:dyDescent="0.4">
      <c r="A58" s="15" t="s">
        <v>57</v>
      </c>
      <c r="B58" s="17">
        <v>0</v>
      </c>
      <c r="C58" s="17">
        <v>0</v>
      </c>
      <c r="D58" s="17">
        <f>'P2 Presupuesto Aprobado-Ejec '!F58</f>
        <v>0</v>
      </c>
      <c r="E58" s="17">
        <f>'P2 Presupuesto Aprobado-Ejec '!G58</f>
        <v>0</v>
      </c>
      <c r="F58" s="17">
        <f>'P2 Presupuesto Aprobado-Ejec '!H58</f>
        <v>0</v>
      </c>
      <c r="G58" s="17">
        <f>'P2 Presupuesto Aprobado-Ejec '!I58</f>
        <v>0</v>
      </c>
      <c r="H58" s="17">
        <f>'P2 Presupuesto Aprobado-Ejec '!J58</f>
        <v>0</v>
      </c>
      <c r="I58" s="17">
        <f>'P2 Presupuesto Aprobado-Ejec '!K58</f>
        <v>0</v>
      </c>
      <c r="J58" s="17">
        <f>'P2 Presupuesto Aprobado-Ejec '!L58</f>
        <v>0</v>
      </c>
      <c r="K58" s="17">
        <f>'P2 Presupuesto Aprobado-Ejec '!M58</f>
        <v>0</v>
      </c>
      <c r="L58" s="17">
        <f>'P2 Presupuesto Aprobado-Ejec '!N58</f>
        <v>0</v>
      </c>
      <c r="M58" s="17">
        <f>'P2 Presupuesto Aprobado-Ejec '!O58</f>
        <v>0</v>
      </c>
      <c r="N58" s="17"/>
    </row>
    <row r="59" spans="1:15" s="1" customFormat="1" ht="20.100000000000001" customHeight="1" x14ac:dyDescent="0.4">
      <c r="A59" s="15" t="s">
        <v>58</v>
      </c>
      <c r="B59" s="17">
        <v>0</v>
      </c>
      <c r="C59" s="17">
        <v>0</v>
      </c>
      <c r="D59" s="17">
        <f>'P2 Presupuesto Aprobado-Ejec '!F59</f>
        <v>0</v>
      </c>
      <c r="E59" s="17">
        <f>'P2 Presupuesto Aprobado-Ejec '!G59</f>
        <v>0</v>
      </c>
      <c r="F59" s="17">
        <f>'P2 Presupuesto Aprobado-Ejec '!H59</f>
        <v>0</v>
      </c>
      <c r="G59" s="17">
        <f>'P2 Presupuesto Aprobado-Ejec '!I59</f>
        <v>0</v>
      </c>
      <c r="H59" s="17">
        <f>'P2 Presupuesto Aprobado-Ejec '!J59</f>
        <v>0</v>
      </c>
      <c r="I59" s="17">
        <f>'P2 Presupuesto Aprobado-Ejec '!K59</f>
        <v>0</v>
      </c>
      <c r="J59" s="17">
        <f>'P2 Presupuesto Aprobado-Ejec '!L59</f>
        <v>0</v>
      </c>
      <c r="K59" s="17">
        <f>'P2 Presupuesto Aprobado-Ejec '!M59</f>
        <v>0</v>
      </c>
      <c r="L59" s="17">
        <f>'P2 Presupuesto Aprobado-Ejec '!N59</f>
        <v>0</v>
      </c>
      <c r="M59" s="17">
        <f>'P2 Presupuesto Aprobado-Ejec '!O59</f>
        <v>0</v>
      </c>
      <c r="N59" s="17"/>
    </row>
    <row r="60" spans="1:15" s="1" customFormat="1" ht="20.100000000000001" customHeight="1" x14ac:dyDescent="0.4">
      <c r="A60" s="15" t="s">
        <v>59</v>
      </c>
      <c r="B60" s="17">
        <v>0</v>
      </c>
      <c r="C60" s="17">
        <v>0</v>
      </c>
      <c r="D60" s="17">
        <f>'P2 Presupuesto Aprobado-Ejec '!F60</f>
        <v>0</v>
      </c>
      <c r="E60" s="17">
        <f>'P2 Presupuesto Aprobado-Ejec '!G60</f>
        <v>0</v>
      </c>
      <c r="F60" s="17">
        <f>'P2 Presupuesto Aprobado-Ejec '!H60</f>
        <v>0</v>
      </c>
      <c r="G60" s="17">
        <f>'P2 Presupuesto Aprobado-Ejec '!I60</f>
        <v>0</v>
      </c>
      <c r="H60" s="17">
        <f>'P2 Presupuesto Aprobado-Ejec '!J60</f>
        <v>0</v>
      </c>
      <c r="I60" s="17">
        <f>'P2 Presupuesto Aprobado-Ejec '!K60</f>
        <v>0</v>
      </c>
      <c r="J60" s="17">
        <f>'P2 Presupuesto Aprobado-Ejec '!L60</f>
        <v>0</v>
      </c>
      <c r="K60" s="17">
        <f>'P2 Presupuesto Aprobado-Ejec '!M60</f>
        <v>0</v>
      </c>
      <c r="L60" s="17">
        <f>'P2 Presupuesto Aprobado-Ejec '!N60</f>
        <v>0</v>
      </c>
      <c r="M60" s="17">
        <f>'P2 Presupuesto Aprobado-Ejec '!O60</f>
        <v>0</v>
      </c>
      <c r="N60" s="17"/>
    </row>
    <row r="61" spans="1:15" s="1" customFormat="1" ht="20.100000000000001" customHeight="1" x14ac:dyDescent="0.25">
      <c r="A61" s="39" t="s">
        <v>60</v>
      </c>
      <c r="B61" s="40">
        <f>SUM(B62:B65)</f>
        <v>0</v>
      </c>
      <c r="C61" s="40">
        <f>SUM(C62:C65)</f>
        <v>0</v>
      </c>
      <c r="D61" s="40">
        <f>SUM(D62:D65)</f>
        <v>0</v>
      </c>
      <c r="E61" s="40">
        <f>SUM(E62:E65)</f>
        <v>0</v>
      </c>
      <c r="F61" s="40">
        <f>SUM(F62:F65)</f>
        <v>0</v>
      </c>
      <c r="G61" s="40">
        <f ca="1">SUM(G61:G65)</f>
        <v>0</v>
      </c>
      <c r="H61" s="40">
        <f ca="1">SUM(H61:H65)</f>
        <v>0</v>
      </c>
      <c r="I61" s="40">
        <f>SUM(I62:I65)</f>
        <v>0</v>
      </c>
      <c r="J61" s="40">
        <f>SUM(J62:J65)</f>
        <v>0</v>
      </c>
      <c r="K61" s="40"/>
      <c r="L61" s="40"/>
      <c r="M61" s="40"/>
      <c r="N61" s="40">
        <f>+F61</f>
        <v>0</v>
      </c>
      <c r="O61" s="7"/>
    </row>
    <row r="62" spans="1:15" s="1" customFormat="1" ht="20.100000000000001" customHeight="1" x14ac:dyDescent="0.4">
      <c r="A62" s="15" t="s">
        <v>61</v>
      </c>
      <c r="B62" s="17">
        <v>0</v>
      </c>
      <c r="C62" s="17">
        <v>0</v>
      </c>
      <c r="D62" s="17">
        <f>'P2 Presupuesto Aprobado-Ejec '!F62</f>
        <v>0</v>
      </c>
      <c r="E62" s="17">
        <f>'P2 Presupuesto Aprobado-Ejec '!G62</f>
        <v>0</v>
      </c>
      <c r="F62" s="17">
        <f>'P2 Presupuesto Aprobado-Ejec '!H62</f>
        <v>0</v>
      </c>
      <c r="G62" s="17">
        <f>'P2 Presupuesto Aprobado-Ejec '!I62</f>
        <v>0</v>
      </c>
      <c r="H62" s="17">
        <f>'P2 Presupuesto Aprobado-Ejec '!J62</f>
        <v>0</v>
      </c>
      <c r="I62" s="17">
        <f>'P2 Presupuesto Aprobado-Ejec '!K62</f>
        <v>0</v>
      </c>
      <c r="J62" s="17">
        <f>'P2 Presupuesto Aprobado-Ejec '!L62</f>
        <v>0</v>
      </c>
      <c r="K62" s="17">
        <f>'P2 Presupuesto Aprobado-Ejec '!M62</f>
        <v>0</v>
      </c>
      <c r="L62" s="17">
        <f>'P2 Presupuesto Aprobado-Ejec '!N62</f>
        <v>0</v>
      </c>
      <c r="M62" s="17">
        <f>'P2 Presupuesto Aprobado-Ejec '!O62</f>
        <v>0</v>
      </c>
      <c r="N62" s="17"/>
    </row>
    <row r="63" spans="1:15" s="1" customFormat="1" ht="20.100000000000001" customHeight="1" x14ac:dyDescent="0.4">
      <c r="A63" s="15" t="s">
        <v>62</v>
      </c>
      <c r="B63" s="17">
        <v>0</v>
      </c>
      <c r="C63" s="17">
        <v>0</v>
      </c>
      <c r="D63" s="17">
        <f>'P2 Presupuesto Aprobado-Ejec '!F63</f>
        <v>0</v>
      </c>
      <c r="E63" s="17">
        <f>'P2 Presupuesto Aprobado-Ejec '!G63</f>
        <v>0</v>
      </c>
      <c r="F63" s="17">
        <f>'P2 Presupuesto Aprobado-Ejec '!H63</f>
        <v>0</v>
      </c>
      <c r="G63" s="17">
        <f>'P2 Presupuesto Aprobado-Ejec '!I63</f>
        <v>0</v>
      </c>
      <c r="H63" s="17">
        <f>'P2 Presupuesto Aprobado-Ejec '!J63</f>
        <v>0</v>
      </c>
      <c r="I63" s="17">
        <f>'P2 Presupuesto Aprobado-Ejec '!K63</f>
        <v>0</v>
      </c>
      <c r="J63" s="17">
        <f>'P2 Presupuesto Aprobado-Ejec '!L63</f>
        <v>0</v>
      </c>
      <c r="K63" s="17">
        <f>'P2 Presupuesto Aprobado-Ejec '!M63</f>
        <v>0</v>
      </c>
      <c r="L63" s="17">
        <f>'P2 Presupuesto Aprobado-Ejec '!N63</f>
        <v>0</v>
      </c>
      <c r="M63" s="17">
        <f>'P2 Presupuesto Aprobado-Ejec '!O63</f>
        <v>0</v>
      </c>
      <c r="N63" s="17"/>
    </row>
    <row r="64" spans="1:15" s="1" customFormat="1" ht="20.100000000000001" customHeight="1" x14ac:dyDescent="0.4">
      <c r="A64" s="15" t="s">
        <v>63</v>
      </c>
      <c r="B64" s="17">
        <v>0</v>
      </c>
      <c r="C64" s="17">
        <v>0</v>
      </c>
      <c r="D64" s="17">
        <f>'P2 Presupuesto Aprobado-Ejec '!F64</f>
        <v>0</v>
      </c>
      <c r="E64" s="17">
        <f>'P2 Presupuesto Aprobado-Ejec '!G64</f>
        <v>0</v>
      </c>
      <c r="F64" s="17">
        <f>'P2 Presupuesto Aprobado-Ejec '!H64</f>
        <v>0</v>
      </c>
      <c r="G64" s="17">
        <f>'P2 Presupuesto Aprobado-Ejec '!I64</f>
        <v>0</v>
      </c>
      <c r="H64" s="17">
        <f>'P2 Presupuesto Aprobado-Ejec '!J64</f>
        <v>0</v>
      </c>
      <c r="I64" s="17">
        <f>'P2 Presupuesto Aprobado-Ejec '!K64</f>
        <v>0</v>
      </c>
      <c r="J64" s="17">
        <f>'P2 Presupuesto Aprobado-Ejec '!L64</f>
        <v>0</v>
      </c>
      <c r="K64" s="17">
        <f>'P2 Presupuesto Aprobado-Ejec '!M64</f>
        <v>0</v>
      </c>
      <c r="L64" s="17">
        <f>'P2 Presupuesto Aprobado-Ejec '!N64</f>
        <v>0</v>
      </c>
      <c r="M64" s="17">
        <f>'P2 Presupuesto Aprobado-Ejec '!O64</f>
        <v>0</v>
      </c>
      <c r="N64" s="17"/>
    </row>
    <row r="65" spans="1:15" s="1" customFormat="1" ht="20.100000000000001" customHeight="1" x14ac:dyDescent="0.4">
      <c r="A65" s="15" t="s">
        <v>64</v>
      </c>
      <c r="B65" s="17">
        <v>0</v>
      </c>
      <c r="C65" s="17">
        <v>0</v>
      </c>
      <c r="D65" s="17">
        <f>'P2 Presupuesto Aprobado-Ejec '!F65</f>
        <v>0</v>
      </c>
      <c r="E65" s="17">
        <f>'P2 Presupuesto Aprobado-Ejec '!G65</f>
        <v>0</v>
      </c>
      <c r="F65" s="17">
        <f>'P2 Presupuesto Aprobado-Ejec '!H65</f>
        <v>0</v>
      </c>
      <c r="G65" s="17">
        <f>'P2 Presupuesto Aprobado-Ejec '!I65</f>
        <v>0</v>
      </c>
      <c r="H65" s="17">
        <f>'P2 Presupuesto Aprobado-Ejec '!J65</f>
        <v>0</v>
      </c>
      <c r="I65" s="17">
        <f>'P2 Presupuesto Aprobado-Ejec '!K65</f>
        <v>0</v>
      </c>
      <c r="J65" s="17">
        <f>'P2 Presupuesto Aprobado-Ejec '!L65</f>
        <v>0</v>
      </c>
      <c r="K65" s="17">
        <f>'P2 Presupuesto Aprobado-Ejec '!M65</f>
        <v>0</v>
      </c>
      <c r="L65" s="17">
        <f>'P2 Presupuesto Aprobado-Ejec '!N65</f>
        <v>0</v>
      </c>
      <c r="M65" s="17">
        <f>'P2 Presupuesto Aprobado-Ejec '!O65</f>
        <v>0</v>
      </c>
      <c r="N65" s="17"/>
    </row>
    <row r="66" spans="1:15" s="1" customFormat="1" ht="20.100000000000001" customHeight="1" x14ac:dyDescent="0.25">
      <c r="A66" s="39" t="s">
        <v>65</v>
      </c>
      <c r="B66" s="40">
        <f t="shared" ref="B66:G66" si="15">SUM(B67:B68)</f>
        <v>0</v>
      </c>
      <c r="C66" s="40">
        <f t="shared" si="15"/>
        <v>0</v>
      </c>
      <c r="D66" s="40">
        <f t="shared" si="15"/>
        <v>0</v>
      </c>
      <c r="E66" s="40">
        <f t="shared" si="15"/>
        <v>0</v>
      </c>
      <c r="F66" s="40">
        <f t="shared" si="15"/>
        <v>0</v>
      </c>
      <c r="G66" s="40">
        <f t="shared" si="15"/>
        <v>0</v>
      </c>
      <c r="H66" s="40">
        <f>SUM(H67:H68)</f>
        <v>0</v>
      </c>
      <c r="I66" s="40">
        <f>SUM(I67:I68)</f>
        <v>0</v>
      </c>
      <c r="J66" s="40">
        <f>SUM(J67:J68)</f>
        <v>0</v>
      </c>
      <c r="K66" s="40"/>
      <c r="L66" s="40"/>
      <c r="M66" s="40"/>
      <c r="N66" s="40">
        <f t="shared" si="7"/>
        <v>0</v>
      </c>
      <c r="O66" s="7"/>
    </row>
    <row r="67" spans="1:15" s="1" customFormat="1" ht="20.100000000000001" customHeight="1" x14ac:dyDescent="0.4">
      <c r="A67" s="15" t="s">
        <v>66</v>
      </c>
      <c r="B67" s="17">
        <v>0</v>
      </c>
      <c r="C67" s="17">
        <v>0</v>
      </c>
      <c r="D67" s="17"/>
      <c r="E67" s="17"/>
      <c r="F67" s="17"/>
      <c r="G67" s="17"/>
      <c r="H67" s="17"/>
      <c r="I67" s="17"/>
      <c r="J67" s="18">
        <v>0</v>
      </c>
      <c r="K67" s="17"/>
      <c r="L67" s="17"/>
      <c r="M67" s="17"/>
      <c r="N67" s="17">
        <f t="shared" si="7"/>
        <v>0</v>
      </c>
    </row>
    <row r="68" spans="1:15" s="1" customFormat="1" ht="20.100000000000001" customHeight="1" x14ac:dyDescent="0.4">
      <c r="A68" s="15" t="s">
        <v>67</v>
      </c>
      <c r="B68" s="17">
        <v>0</v>
      </c>
      <c r="C68" s="17">
        <v>0</v>
      </c>
      <c r="D68" s="17"/>
      <c r="E68" s="17"/>
      <c r="F68" s="17"/>
      <c r="G68" s="17"/>
      <c r="H68" s="17"/>
      <c r="I68" s="17"/>
      <c r="J68" s="18">
        <v>0</v>
      </c>
      <c r="K68" s="17"/>
      <c r="L68" s="17"/>
      <c r="M68" s="17"/>
      <c r="N68" s="17">
        <f t="shared" si="7"/>
        <v>0</v>
      </c>
    </row>
    <row r="69" spans="1:15" s="1" customFormat="1" ht="20.100000000000001" customHeight="1" x14ac:dyDescent="0.25">
      <c r="A69" s="39" t="s">
        <v>68</v>
      </c>
      <c r="B69" s="40">
        <f t="shared" ref="B69:G69" si="16">SUM(B70:B72)</f>
        <v>0</v>
      </c>
      <c r="C69" s="40">
        <f t="shared" si="16"/>
        <v>0</v>
      </c>
      <c r="D69" s="40">
        <f t="shared" si="16"/>
        <v>0</v>
      </c>
      <c r="E69" s="40">
        <f t="shared" ref="E69" si="17">SUM(E70:E72)</f>
        <v>0</v>
      </c>
      <c r="F69" s="40">
        <f t="shared" si="16"/>
        <v>0</v>
      </c>
      <c r="G69" s="40">
        <f t="shared" si="16"/>
        <v>0</v>
      </c>
      <c r="H69" s="40">
        <f>SUM(H70:H72)</f>
        <v>0</v>
      </c>
      <c r="I69" s="40">
        <f>SUM(I70:I72)</f>
        <v>0</v>
      </c>
      <c r="J69" s="40">
        <f>SUM(J70:J72)</f>
        <v>0</v>
      </c>
      <c r="K69" s="40"/>
      <c r="L69" s="40"/>
      <c r="M69" s="40"/>
      <c r="N69" s="40">
        <f t="shared" si="7"/>
        <v>0</v>
      </c>
      <c r="O69" s="7"/>
    </row>
    <row r="70" spans="1:15" s="1" customFormat="1" ht="20.100000000000001" customHeight="1" x14ac:dyDescent="0.4">
      <c r="A70" s="15" t="s">
        <v>69</v>
      </c>
      <c r="B70" s="17">
        <v>0</v>
      </c>
      <c r="C70" s="17">
        <v>0</v>
      </c>
      <c r="D70" s="17"/>
      <c r="E70" s="17"/>
      <c r="F70" s="17"/>
      <c r="G70" s="17"/>
      <c r="H70" s="17"/>
      <c r="I70" s="17"/>
      <c r="J70" s="18">
        <v>0</v>
      </c>
      <c r="K70" s="17"/>
      <c r="L70" s="17"/>
      <c r="M70" s="17"/>
      <c r="N70" s="17">
        <f t="shared" si="7"/>
        <v>0</v>
      </c>
    </row>
    <row r="71" spans="1:15" s="1" customFormat="1" ht="20.100000000000001" customHeight="1" x14ac:dyDescent="0.4">
      <c r="A71" s="15" t="s">
        <v>70</v>
      </c>
      <c r="B71" s="17">
        <v>0</v>
      </c>
      <c r="C71" s="17">
        <v>0</v>
      </c>
      <c r="D71" s="17"/>
      <c r="E71" s="17"/>
      <c r="F71" s="17"/>
      <c r="G71" s="17"/>
      <c r="H71" s="17"/>
      <c r="I71" s="17"/>
      <c r="J71" s="18">
        <v>0</v>
      </c>
      <c r="K71" s="17"/>
      <c r="L71" s="17"/>
      <c r="M71" s="17"/>
      <c r="N71" s="17">
        <f t="shared" si="7"/>
        <v>0</v>
      </c>
    </row>
    <row r="72" spans="1:15" s="1" customFormat="1" ht="20.100000000000001" customHeight="1" x14ac:dyDescent="0.4">
      <c r="A72" s="15" t="s">
        <v>71</v>
      </c>
      <c r="B72" s="17">
        <v>0</v>
      </c>
      <c r="C72" s="17">
        <v>0</v>
      </c>
      <c r="D72" s="17"/>
      <c r="E72" s="17"/>
      <c r="F72" s="17"/>
      <c r="G72" s="17"/>
      <c r="H72" s="17"/>
      <c r="I72" s="17"/>
      <c r="J72" s="18">
        <v>0</v>
      </c>
      <c r="K72" s="17"/>
      <c r="L72" s="17"/>
      <c r="M72" s="17"/>
      <c r="N72" s="17">
        <f t="shared" si="7"/>
        <v>0</v>
      </c>
    </row>
    <row r="73" spans="1:15" s="1" customFormat="1" ht="20.100000000000001" customHeight="1" x14ac:dyDescent="0.25">
      <c r="A73" s="39" t="s">
        <v>72</v>
      </c>
      <c r="B73" s="40">
        <f t="shared" ref="B73:G73" si="18">SUM(B74:B76)</f>
        <v>0</v>
      </c>
      <c r="C73" s="40">
        <f t="shared" si="18"/>
        <v>0</v>
      </c>
      <c r="D73" s="40">
        <f t="shared" si="18"/>
        <v>0</v>
      </c>
      <c r="E73" s="40">
        <f>SUM(E74:E76)</f>
        <v>0</v>
      </c>
      <c r="F73" s="40">
        <f t="shared" si="18"/>
        <v>0</v>
      </c>
      <c r="G73" s="40">
        <f t="shared" si="18"/>
        <v>0</v>
      </c>
      <c r="H73" s="40">
        <f>SUM(H74:H76)</f>
        <v>0</v>
      </c>
      <c r="I73" s="40">
        <f>SUM(I74:I75)</f>
        <v>0</v>
      </c>
      <c r="J73" s="40">
        <f>SUM(J74:J75)</f>
        <v>0</v>
      </c>
      <c r="K73" s="40"/>
      <c r="L73" s="40"/>
      <c r="M73" s="40"/>
      <c r="N73" s="40">
        <f t="shared" si="7"/>
        <v>0</v>
      </c>
      <c r="O73" s="7"/>
    </row>
    <row r="74" spans="1:15" s="1" customFormat="1" ht="20.100000000000001" customHeight="1" x14ac:dyDescent="0.4">
      <c r="A74" s="41" t="s">
        <v>73</v>
      </c>
      <c r="B74" s="17">
        <v>0</v>
      </c>
      <c r="C74" s="17">
        <v>0</v>
      </c>
      <c r="D74" s="17"/>
      <c r="E74" s="17"/>
      <c r="F74" s="17"/>
      <c r="G74" s="17"/>
      <c r="H74" s="17"/>
      <c r="I74" s="17"/>
      <c r="J74" s="18">
        <v>0</v>
      </c>
      <c r="K74" s="17"/>
      <c r="L74" s="17"/>
      <c r="M74" s="17"/>
      <c r="N74" s="17">
        <f t="shared" ref="N74:N80" si="19">+B74+C74+D74+E74+F74+G74+H74+I74+J74+K74+L74+M74</f>
        <v>0</v>
      </c>
    </row>
    <row r="75" spans="1:15" s="1" customFormat="1" ht="20.100000000000001" customHeight="1" x14ac:dyDescent="0.4">
      <c r="A75" s="15" t="s">
        <v>74</v>
      </c>
      <c r="B75" s="17">
        <v>0</v>
      </c>
      <c r="C75" s="17">
        <v>0</v>
      </c>
      <c r="D75" s="17"/>
      <c r="E75" s="17"/>
      <c r="F75" s="17"/>
      <c r="G75" s="17"/>
      <c r="H75" s="17"/>
      <c r="I75" s="17"/>
      <c r="J75" s="18">
        <v>0</v>
      </c>
      <c r="K75" s="17"/>
      <c r="L75" s="17"/>
      <c r="M75" s="17"/>
      <c r="N75" s="17">
        <f t="shared" si="19"/>
        <v>0</v>
      </c>
    </row>
    <row r="76" spans="1:15" s="1" customFormat="1" ht="20.100000000000001" customHeight="1" x14ac:dyDescent="0.4">
      <c r="A76" s="15" t="s">
        <v>75</v>
      </c>
      <c r="B76" s="17">
        <v>0</v>
      </c>
      <c r="C76" s="17">
        <v>0</v>
      </c>
      <c r="D76" s="17"/>
      <c r="E76" s="17"/>
      <c r="F76" s="17"/>
      <c r="G76" s="17"/>
      <c r="H76" s="17"/>
      <c r="I76" s="17"/>
      <c r="J76" s="18">
        <v>0</v>
      </c>
      <c r="K76" s="17"/>
      <c r="L76" s="17"/>
      <c r="M76" s="17"/>
      <c r="N76" s="17">
        <f t="shared" si="19"/>
        <v>0</v>
      </c>
    </row>
    <row r="77" spans="1:15" s="1" customFormat="1" ht="20.100000000000001" customHeight="1" x14ac:dyDescent="0.25">
      <c r="A77" s="39" t="s">
        <v>76</v>
      </c>
      <c r="B77" s="40">
        <f t="shared" ref="B77:G77" si="20">SUM(B78:B79)</f>
        <v>0</v>
      </c>
      <c r="C77" s="40">
        <f t="shared" si="20"/>
        <v>0</v>
      </c>
      <c r="D77" s="40">
        <f t="shared" si="20"/>
        <v>0</v>
      </c>
      <c r="E77" s="40">
        <f t="shared" ref="E77" si="21">SUM(E78:E79)</f>
        <v>0</v>
      </c>
      <c r="F77" s="40">
        <f t="shared" si="20"/>
        <v>0</v>
      </c>
      <c r="G77" s="40">
        <f t="shared" si="20"/>
        <v>0</v>
      </c>
      <c r="H77" s="40">
        <f>SUM(H78:H79)</f>
        <v>0</v>
      </c>
      <c r="I77" s="40">
        <f>SUM(I78:I79)</f>
        <v>0</v>
      </c>
      <c r="J77" s="40">
        <f>SUM(J78:J79)</f>
        <v>0</v>
      </c>
      <c r="K77" s="40"/>
      <c r="L77" s="40"/>
      <c r="M77" s="40"/>
      <c r="N77" s="40">
        <f t="shared" si="19"/>
        <v>0</v>
      </c>
      <c r="O77" s="7"/>
    </row>
    <row r="78" spans="1:15" s="1" customFormat="1" ht="20.100000000000001" customHeight="1" x14ac:dyDescent="0.4">
      <c r="A78" s="15" t="s">
        <v>77</v>
      </c>
      <c r="B78" s="17">
        <v>0</v>
      </c>
      <c r="C78" s="17">
        <v>0</v>
      </c>
      <c r="D78" s="17"/>
      <c r="E78" s="17"/>
      <c r="F78" s="17"/>
      <c r="G78" s="17"/>
      <c r="H78" s="17"/>
      <c r="I78" s="17"/>
      <c r="J78" s="18">
        <v>0</v>
      </c>
      <c r="K78" s="17"/>
      <c r="L78" s="17"/>
      <c r="M78" s="17"/>
      <c r="N78" s="17">
        <f t="shared" si="19"/>
        <v>0</v>
      </c>
    </row>
    <row r="79" spans="1:15" s="1" customFormat="1" ht="20.100000000000001" customHeight="1" x14ac:dyDescent="0.4">
      <c r="A79" s="15" t="s">
        <v>78</v>
      </c>
      <c r="B79" s="17">
        <v>0</v>
      </c>
      <c r="C79" s="17">
        <v>0</v>
      </c>
      <c r="D79" s="17"/>
      <c r="E79" s="17"/>
      <c r="F79" s="17"/>
      <c r="G79" s="17"/>
      <c r="H79" s="17"/>
      <c r="I79" s="17"/>
      <c r="J79" s="18">
        <v>0</v>
      </c>
      <c r="K79" s="17"/>
      <c r="L79" s="17"/>
      <c r="M79" s="17"/>
      <c r="N79" s="17">
        <f t="shared" si="19"/>
        <v>0</v>
      </c>
    </row>
    <row r="80" spans="1:15" s="1" customFormat="1" ht="20.100000000000001" customHeight="1" x14ac:dyDescent="0.25">
      <c r="A80" s="39" t="s">
        <v>79</v>
      </c>
      <c r="B80" s="40">
        <f t="shared" ref="B80:G80" si="22">SUM(B81)</f>
        <v>0</v>
      </c>
      <c r="C80" s="40">
        <f t="shared" si="22"/>
        <v>0</v>
      </c>
      <c r="D80" s="40">
        <f t="shared" si="22"/>
        <v>0</v>
      </c>
      <c r="E80" s="40">
        <f t="shared" ref="E80" si="23">SUM(E81)</f>
        <v>0</v>
      </c>
      <c r="F80" s="40">
        <f t="shared" si="22"/>
        <v>0</v>
      </c>
      <c r="G80" s="40">
        <f t="shared" si="22"/>
        <v>0</v>
      </c>
      <c r="H80" s="40">
        <f>SUM(H81)</f>
        <v>0</v>
      </c>
      <c r="I80" s="40">
        <f>SUM(I81)</f>
        <v>0</v>
      </c>
      <c r="J80" s="40">
        <f>SUM(J81)</f>
        <v>0</v>
      </c>
      <c r="K80" s="40"/>
      <c r="L80" s="40"/>
      <c r="M80" s="40"/>
      <c r="N80" s="40">
        <f t="shared" si="19"/>
        <v>0</v>
      </c>
      <c r="O80" s="7"/>
    </row>
    <row r="81" spans="1:15" s="1" customFormat="1" ht="20.100000000000001" customHeight="1" x14ac:dyDescent="0.4">
      <c r="A81" s="15" t="s">
        <v>80</v>
      </c>
      <c r="B81" s="17">
        <v>0</v>
      </c>
      <c r="C81" s="17">
        <v>0</v>
      </c>
      <c r="D81" s="17"/>
      <c r="E81" s="17"/>
      <c r="F81" s="17"/>
      <c r="G81" s="17"/>
      <c r="H81" s="17"/>
      <c r="I81" s="17"/>
      <c r="J81" s="18">
        <v>0</v>
      </c>
      <c r="K81" s="17"/>
      <c r="L81" s="17"/>
      <c r="M81" s="17"/>
      <c r="N81" s="17">
        <f>+B81+C81+D81+E81+F81+G81+H81+I81+J81+K81+L81+M81</f>
        <v>0</v>
      </c>
    </row>
    <row r="82" spans="1:15" s="1" customFormat="1" ht="20.100000000000001" customHeight="1" x14ac:dyDescent="0.25">
      <c r="A82" s="42" t="s">
        <v>108</v>
      </c>
      <c r="B82" s="40">
        <f>+B80+B77+B74+B69+B66+B61+B51+B44+B35+B25+B15+B9</f>
        <v>15865003.73</v>
      </c>
      <c r="C82" s="40">
        <f t="shared" ref="C82:K82" si="24">+C80+C77+C74+C69+C66+C61+C51+C44+C35+C25+C15+C9</f>
        <v>15584554.48</v>
      </c>
      <c r="D82" s="40">
        <f>+D80+D77+D74+D69+D66+D61+D51+D44+D35+D25+D15+D9</f>
        <v>17648926.43</v>
      </c>
      <c r="E82" s="40">
        <f>+E80+E77+E74+E69+E66+E61+E51+E44+E35+E25+E15+E9</f>
        <v>42071720.480000004</v>
      </c>
      <c r="F82" s="40">
        <f>SUM(F9,F15,F25,F35,F44,F51,F61,F66,F69,F73,F77,F80)</f>
        <v>18480230.259999998</v>
      </c>
      <c r="G82" s="40">
        <f>SUM(G9+G15+G25+G35+G51)</f>
        <v>0</v>
      </c>
      <c r="H82" s="40">
        <f>SUM(H9,H15,H25,H35,H51)</f>
        <v>0</v>
      </c>
      <c r="I82" s="40">
        <f t="shared" si="24"/>
        <v>0</v>
      </c>
      <c r="J82" s="40">
        <f t="shared" si="24"/>
        <v>0</v>
      </c>
      <c r="K82" s="40">
        <f t="shared" si="24"/>
        <v>0</v>
      </c>
      <c r="L82" s="40">
        <f>+L80+L77+L74+L69+L66+L61+L51+L44+L35+L25+L15+L9</f>
        <v>0</v>
      </c>
      <c r="M82" s="40">
        <f>+M9++M15+M25+M51+M35</f>
        <v>0</v>
      </c>
      <c r="N82" s="40">
        <f>+N9+N15+N25+N35+N51+N61</f>
        <v>109650435.38000001</v>
      </c>
      <c r="O82" s="7"/>
    </row>
    <row r="84" spans="1:15" ht="18.75" x14ac:dyDescent="0.4">
      <c r="A84" t="s">
        <v>100</v>
      </c>
    </row>
    <row r="85" spans="1:15" ht="18.75" x14ac:dyDescent="0.4">
      <c r="A85" s="51" t="s">
        <v>101</v>
      </c>
      <c r="B85" s="51"/>
    </row>
    <row r="86" spans="1:15" ht="18.75" x14ac:dyDescent="0.4">
      <c r="A86" s="20" t="s">
        <v>102</v>
      </c>
    </row>
    <row r="87" spans="1:15" ht="18.75" x14ac:dyDescent="0.4">
      <c r="A87" s="20" t="s">
        <v>103</v>
      </c>
    </row>
    <row r="88" spans="1:15" ht="18.75" x14ac:dyDescent="0.4">
      <c r="A88" s="28" t="s">
        <v>104</v>
      </c>
    </row>
    <row r="89" spans="1:15" ht="18.75" x14ac:dyDescent="0.4">
      <c r="A89" s="20" t="s">
        <v>105</v>
      </c>
    </row>
    <row r="90" spans="1:15" ht="18.75" x14ac:dyDescent="0.4">
      <c r="A90" s="20" t="s">
        <v>106</v>
      </c>
    </row>
    <row r="91" spans="1:15" ht="18.75" x14ac:dyDescent="0.4">
      <c r="A91" s="20"/>
    </row>
    <row r="92" spans="1:15" ht="11.25" customHeight="1" x14ac:dyDescent="0.25"/>
    <row r="96" spans="1:15" s="20" customFormat="1" ht="18.75" x14ac:dyDescent="0.4">
      <c r="A96" s="23" t="s">
        <v>115</v>
      </c>
      <c r="C96" s="76" t="s">
        <v>118</v>
      </c>
      <c r="D96" s="52"/>
      <c r="E96" s="52"/>
      <c r="I96" s="76" t="s">
        <v>95</v>
      </c>
      <c r="J96" s="52"/>
    </row>
    <row r="97" spans="1:14" s="20" customFormat="1" ht="18.75" x14ac:dyDescent="0.4">
      <c r="A97" s="25" t="s">
        <v>96</v>
      </c>
      <c r="C97" s="66" t="s">
        <v>113</v>
      </c>
      <c r="D97" s="66"/>
      <c r="E97" s="66"/>
      <c r="I97" s="53" t="s">
        <v>97</v>
      </c>
      <c r="J97" s="54"/>
    </row>
    <row r="98" spans="1:14" s="20" customFormat="1" ht="18.75" x14ac:dyDescent="0.4">
      <c r="A98" s="26"/>
      <c r="D98" s="26"/>
      <c r="I98" s="52"/>
      <c r="J98" s="52"/>
    </row>
    <row r="99" spans="1:14" s="20" customFormat="1" ht="16.5" customHeight="1" x14ac:dyDescent="0.4">
      <c r="A99" s="23" t="s">
        <v>114</v>
      </c>
      <c r="C99" s="76" t="s">
        <v>119</v>
      </c>
      <c r="D99" s="76"/>
      <c r="E99" s="76"/>
      <c r="I99" s="76" t="s">
        <v>98</v>
      </c>
      <c r="J99" s="52"/>
    </row>
    <row r="100" spans="1:14" s="20" customFormat="1" ht="18.75" x14ac:dyDescent="0.4">
      <c r="A100" s="25" t="s">
        <v>99</v>
      </c>
      <c r="B100" s="25"/>
      <c r="C100" s="66" t="s">
        <v>99</v>
      </c>
      <c r="D100" s="66"/>
      <c r="E100" s="66"/>
      <c r="F100" s="25"/>
      <c r="G100" s="25"/>
      <c r="I100" s="66" t="s">
        <v>99</v>
      </c>
      <c r="J100" s="66"/>
    </row>
    <row r="101" spans="1:14" ht="21" x14ac:dyDescent="0.35">
      <c r="A101" s="10"/>
      <c r="B101" s="3"/>
      <c r="C101" s="3"/>
      <c r="E101" s="3"/>
      <c r="F101" s="3"/>
      <c r="G101" s="3"/>
      <c r="H101" s="3"/>
      <c r="N101" s="3"/>
    </row>
    <row r="102" spans="1:14" ht="21" x14ac:dyDescent="0.35">
      <c r="A102" s="11"/>
      <c r="B102" s="69"/>
      <c r="C102" s="69"/>
      <c r="E102" s="70"/>
      <c r="F102" s="70"/>
      <c r="G102" s="70"/>
      <c r="H102" s="12"/>
      <c r="I102" s="12"/>
      <c r="J102" s="12"/>
      <c r="K102" s="12"/>
      <c r="L102" s="12"/>
      <c r="M102" s="12"/>
      <c r="N102" s="12"/>
    </row>
    <row r="103" spans="1:14" ht="21" x14ac:dyDescent="0.35">
      <c r="A103" s="9"/>
      <c r="B103" s="71"/>
      <c r="C103" s="71"/>
      <c r="E103" s="72"/>
      <c r="F103" s="72"/>
      <c r="G103" s="72"/>
      <c r="H103" s="10"/>
      <c r="I103" s="10"/>
      <c r="J103" s="10"/>
      <c r="K103" s="10"/>
      <c r="L103" s="10"/>
      <c r="M103" s="10"/>
      <c r="N103" s="10"/>
    </row>
    <row r="104" spans="1:14" ht="18.7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10" spans="1:14" x14ac:dyDescent="0.25">
      <c r="B110" s="6"/>
    </row>
    <row r="111" spans="1:14" x14ac:dyDescent="0.25">
      <c r="B111" s="6"/>
    </row>
    <row r="112" spans="1:14" x14ac:dyDescent="0.25">
      <c r="B112" s="8"/>
    </row>
    <row r="113" spans="2:12" x14ac:dyDescent="0.25">
      <c r="B113" s="6"/>
    </row>
    <row r="114" spans="2:12" x14ac:dyDescent="0.25">
      <c r="B114" s="8"/>
    </row>
    <row r="120" spans="2:12" ht="18.75" x14ac:dyDescent="0.4">
      <c r="J120" s="20"/>
      <c r="K120" s="24" t="s">
        <v>95</v>
      </c>
      <c r="L120" s="20"/>
    </row>
    <row r="121" spans="2:12" ht="18.75" x14ac:dyDescent="0.4">
      <c r="J121" s="20"/>
      <c r="K121" s="25" t="s">
        <v>97</v>
      </c>
      <c r="L121" s="20"/>
    </row>
    <row r="122" spans="2:12" ht="18.75" x14ac:dyDescent="0.4">
      <c r="J122" s="20"/>
      <c r="K122" s="26"/>
      <c r="L122" s="20"/>
    </row>
    <row r="123" spans="2:12" ht="18.75" x14ac:dyDescent="0.4">
      <c r="J123" s="27"/>
      <c r="K123" s="24" t="s">
        <v>98</v>
      </c>
      <c r="L123" s="27"/>
    </row>
    <row r="124" spans="2:12" ht="18.75" x14ac:dyDescent="0.4">
      <c r="J124" s="20"/>
      <c r="K124" s="25" t="s">
        <v>99</v>
      </c>
      <c r="L124" s="20"/>
    </row>
  </sheetData>
  <mergeCells count="21">
    <mergeCell ref="B103:C103"/>
    <mergeCell ref="E103:G103"/>
    <mergeCell ref="C96:E96"/>
    <mergeCell ref="C97:E97"/>
    <mergeCell ref="C99:E99"/>
    <mergeCell ref="C100:E100"/>
    <mergeCell ref="I99:J99"/>
    <mergeCell ref="I100:J100"/>
    <mergeCell ref="B102:C102"/>
    <mergeCell ref="E102:G102"/>
    <mergeCell ref="A85:B85"/>
    <mergeCell ref="I96:J96"/>
    <mergeCell ref="I97:J97"/>
    <mergeCell ref="I98:J98"/>
    <mergeCell ref="A6:A7"/>
    <mergeCell ref="B6:N6"/>
    <mergeCell ref="A1:N1"/>
    <mergeCell ref="A2:N2"/>
    <mergeCell ref="A3:N3"/>
    <mergeCell ref="A4:N4"/>
    <mergeCell ref="A5:N5"/>
  </mergeCells>
  <printOptions horizontalCentered="1"/>
  <pageMargins left="0.3" right="0.3" top="0.32" bottom="0.17" header="0.3" footer="0.17"/>
  <pageSetup paperSize="5" scale="45" orientation="landscape" r:id="rId1"/>
  <ignoredErrors>
    <ignoredError sqref="E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 devengado</vt:lpstr>
      <vt:lpstr>'P1 Presupuesto Aprobado'!Área_de_impresión</vt:lpstr>
      <vt:lpstr>'P2 Presupuesto Aprobado-Ejec '!Área_de_impresión</vt:lpstr>
      <vt:lpstr>'P3 Ejecutado 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Bernadette Maria Cosme Rosario</cp:lastModifiedBy>
  <cp:lastPrinted>2026-06-01T16:50:23Z</cp:lastPrinted>
  <dcterms:created xsi:type="dcterms:W3CDTF">2015-06-05T18:17:20Z</dcterms:created>
  <dcterms:modified xsi:type="dcterms:W3CDTF">2026-06-01T18:45:33Z</dcterms:modified>
</cp:coreProperties>
</file>