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lantigua\Desktop\"/>
    </mc:Choice>
  </mc:AlternateContent>
  <xr:revisionPtr revIDLastSave="0" documentId="13_ncr:1_{28C6015E-1AA2-444C-A41D-CB7F8E86BED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  <sheet name="Sheet1" sheetId="1" r:id="rId4"/>
  </sheets>
  <externalReferences>
    <externalReference r:id="rId5"/>
  </externalReferences>
  <definedNames>
    <definedName name="_xlnm.Print_Area" localSheetId="0">'P1 Presupuesto Aprobado'!$A$1:$C$100</definedName>
    <definedName name="_xlnm.Print_Area" localSheetId="1">'P2 Presupuesto Aprobado-Ejec '!$A$1:$P$100</definedName>
    <definedName name="_xlnm.Print_Area" localSheetId="2">'P3 ejecutado-devengado (2)'!$A$1:$N$100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" i="4" l="1"/>
  <c r="J82" i="4"/>
  <c r="I82" i="4"/>
  <c r="L81" i="4"/>
  <c r="L80" i="4" s="1"/>
  <c r="K81" i="4"/>
  <c r="K80" i="4" s="1"/>
  <c r="H81" i="4"/>
  <c r="G81" i="4"/>
  <c r="F81" i="4"/>
  <c r="F80" i="4" s="1"/>
  <c r="E81" i="4"/>
  <c r="E80" i="4" s="1"/>
  <c r="D81" i="4"/>
  <c r="C81" i="4"/>
  <c r="B81" i="4"/>
  <c r="B80" i="4" s="1"/>
  <c r="H80" i="4"/>
  <c r="G80" i="4"/>
  <c r="D80" i="4"/>
  <c r="C80" i="4"/>
  <c r="L79" i="4"/>
  <c r="K79" i="4"/>
  <c r="K77" i="4" s="1"/>
  <c r="H79" i="4"/>
  <c r="G79" i="4"/>
  <c r="F79" i="4"/>
  <c r="E79" i="4"/>
  <c r="D79" i="4"/>
  <c r="C79" i="4"/>
  <c r="B79" i="4"/>
  <c r="L78" i="4"/>
  <c r="K78" i="4"/>
  <c r="H78" i="4"/>
  <c r="H77" i="4" s="1"/>
  <c r="G78" i="4"/>
  <c r="G77" i="4" s="1"/>
  <c r="F78" i="4"/>
  <c r="E78" i="4"/>
  <c r="D78" i="4"/>
  <c r="D77" i="4" s="1"/>
  <c r="C78" i="4"/>
  <c r="C77" i="4" s="1"/>
  <c r="B78" i="4"/>
  <c r="L77" i="4"/>
  <c r="F77" i="4"/>
  <c r="E77" i="4"/>
  <c r="B77" i="4"/>
  <c r="L76" i="4"/>
  <c r="K76" i="4"/>
  <c r="H76" i="4"/>
  <c r="G76" i="4"/>
  <c r="F76" i="4"/>
  <c r="E76" i="4"/>
  <c r="D76" i="4"/>
  <c r="C76" i="4"/>
  <c r="C74" i="4" s="1"/>
  <c r="B76" i="4"/>
  <c r="L75" i="4"/>
  <c r="L74" i="4" s="1"/>
  <c r="K75" i="4"/>
  <c r="K74" i="4" s="1"/>
  <c r="H75" i="4"/>
  <c r="G75" i="4"/>
  <c r="F75" i="4"/>
  <c r="F74" i="4" s="1"/>
  <c r="E75" i="4"/>
  <c r="E74" i="4" s="1"/>
  <c r="D75" i="4"/>
  <c r="C75" i="4"/>
  <c r="B75" i="4"/>
  <c r="B74" i="4" s="1"/>
  <c r="N74" i="4" s="1"/>
  <c r="H74" i="4"/>
  <c r="G74" i="4"/>
  <c r="D74" i="4"/>
  <c r="N73" i="4"/>
  <c r="L72" i="4"/>
  <c r="K72" i="4"/>
  <c r="H72" i="4"/>
  <c r="G72" i="4"/>
  <c r="F72" i="4"/>
  <c r="E72" i="4"/>
  <c r="D72" i="4"/>
  <c r="C72" i="4"/>
  <c r="B72" i="4"/>
  <c r="N72" i="4" s="1"/>
  <c r="L71" i="4"/>
  <c r="K71" i="4"/>
  <c r="H71" i="4"/>
  <c r="G71" i="4"/>
  <c r="F71" i="4"/>
  <c r="E71" i="4"/>
  <c r="D71" i="4"/>
  <c r="D69" i="4" s="1"/>
  <c r="C71" i="4"/>
  <c r="B71" i="4"/>
  <c r="N71" i="4" s="1"/>
  <c r="L70" i="4"/>
  <c r="K70" i="4"/>
  <c r="H70" i="4"/>
  <c r="G70" i="4"/>
  <c r="G69" i="4" s="1"/>
  <c r="F70" i="4"/>
  <c r="E70" i="4"/>
  <c r="D70" i="4"/>
  <c r="C70" i="4"/>
  <c r="C69" i="4" s="1"/>
  <c r="B70" i="4"/>
  <c r="K69" i="4"/>
  <c r="H69" i="4"/>
  <c r="E69" i="4"/>
  <c r="L68" i="4"/>
  <c r="K68" i="4"/>
  <c r="H68" i="4"/>
  <c r="G68" i="4"/>
  <c r="F68" i="4"/>
  <c r="E68" i="4"/>
  <c r="D68" i="4"/>
  <c r="C68" i="4"/>
  <c r="B68" i="4"/>
  <c r="N68" i="4" s="1"/>
  <c r="L67" i="4"/>
  <c r="K67" i="4"/>
  <c r="K66" i="4" s="1"/>
  <c r="H67" i="4"/>
  <c r="H66" i="4" s="1"/>
  <c r="G67" i="4"/>
  <c r="F67" i="4"/>
  <c r="E67" i="4"/>
  <c r="E66" i="4" s="1"/>
  <c r="D67" i="4"/>
  <c r="D66" i="4" s="1"/>
  <c r="C67" i="4"/>
  <c r="B67" i="4"/>
  <c r="N67" i="4" s="1"/>
  <c r="L66" i="4"/>
  <c r="G66" i="4"/>
  <c r="F66" i="4"/>
  <c r="C66" i="4"/>
  <c r="B66" i="4"/>
  <c r="N66" i="4" s="1"/>
  <c r="L65" i="4"/>
  <c r="K65" i="4"/>
  <c r="H65" i="4"/>
  <c r="H61" i="4" s="1"/>
  <c r="G65" i="4"/>
  <c r="F65" i="4"/>
  <c r="E65" i="4"/>
  <c r="D65" i="4"/>
  <c r="C65" i="4"/>
  <c r="B65" i="4"/>
  <c r="L64" i="4"/>
  <c r="K64" i="4"/>
  <c r="H64" i="4"/>
  <c r="G64" i="4"/>
  <c r="F64" i="4"/>
  <c r="E64" i="4"/>
  <c r="D64" i="4"/>
  <c r="C64" i="4"/>
  <c r="B64" i="4"/>
  <c r="N64" i="4" s="1"/>
  <c r="L63" i="4"/>
  <c r="K63" i="4"/>
  <c r="H63" i="4"/>
  <c r="G63" i="4"/>
  <c r="F63" i="4"/>
  <c r="E63" i="4"/>
  <c r="D63" i="4"/>
  <c r="C63" i="4"/>
  <c r="B63" i="4"/>
  <c r="N63" i="4" s="1"/>
  <c r="L62" i="4"/>
  <c r="L61" i="4" s="1"/>
  <c r="K62" i="4"/>
  <c r="H62" i="4"/>
  <c r="G62" i="4"/>
  <c r="G61" i="4" s="1"/>
  <c r="F62" i="4"/>
  <c r="F61" i="4" s="1"/>
  <c r="E62" i="4"/>
  <c r="D62" i="4"/>
  <c r="C62" i="4"/>
  <c r="C61" i="4" s="1"/>
  <c r="B62" i="4"/>
  <c r="K61" i="4"/>
  <c r="E61" i="4"/>
  <c r="D61" i="4"/>
  <c r="L60" i="4"/>
  <c r="K60" i="4"/>
  <c r="H60" i="4"/>
  <c r="G60" i="4"/>
  <c r="F60" i="4"/>
  <c r="E60" i="4"/>
  <c r="D60" i="4"/>
  <c r="C60" i="4"/>
  <c r="B60" i="4"/>
  <c r="N60" i="4" s="1"/>
  <c r="L59" i="4"/>
  <c r="K59" i="4"/>
  <c r="H59" i="4"/>
  <c r="G59" i="4"/>
  <c r="F59" i="4"/>
  <c r="E59" i="4"/>
  <c r="D59" i="4"/>
  <c r="C59" i="4"/>
  <c r="B59" i="4"/>
  <c r="L58" i="4"/>
  <c r="K58" i="4"/>
  <c r="H58" i="4"/>
  <c r="G58" i="4"/>
  <c r="F58" i="4"/>
  <c r="E58" i="4"/>
  <c r="D58" i="4"/>
  <c r="C58" i="4"/>
  <c r="B58" i="4"/>
  <c r="N58" i="4" s="1"/>
  <c r="L57" i="4"/>
  <c r="K57" i="4"/>
  <c r="H57" i="4"/>
  <c r="G57" i="4"/>
  <c r="F57" i="4"/>
  <c r="E57" i="4"/>
  <c r="D57" i="4"/>
  <c r="C57" i="4"/>
  <c r="B57" i="4"/>
  <c r="N57" i="4" s="1"/>
  <c r="L56" i="4"/>
  <c r="K56" i="4"/>
  <c r="H56" i="4"/>
  <c r="G56" i="4"/>
  <c r="F56" i="4"/>
  <c r="E56" i="4"/>
  <c r="D56" i="4"/>
  <c r="C56" i="4"/>
  <c r="B56" i="4"/>
  <c r="N56" i="4" s="1"/>
  <c r="L55" i="4"/>
  <c r="K55" i="4"/>
  <c r="H55" i="4"/>
  <c r="H51" i="4" s="1"/>
  <c r="G55" i="4"/>
  <c r="F55" i="4"/>
  <c r="E55" i="4"/>
  <c r="D55" i="4"/>
  <c r="C55" i="4"/>
  <c r="B55" i="4"/>
  <c r="L54" i="4"/>
  <c r="K54" i="4"/>
  <c r="H54" i="4"/>
  <c r="G54" i="4"/>
  <c r="F54" i="4"/>
  <c r="E54" i="4"/>
  <c r="D54" i="4"/>
  <c r="C54" i="4"/>
  <c r="B54" i="4"/>
  <c r="N54" i="4" s="1"/>
  <c r="L53" i="4"/>
  <c r="K53" i="4"/>
  <c r="H53" i="4"/>
  <c r="G53" i="4"/>
  <c r="F53" i="4"/>
  <c r="E53" i="4"/>
  <c r="D53" i="4"/>
  <c r="D51" i="4" s="1"/>
  <c r="C53" i="4"/>
  <c r="B53" i="4"/>
  <c r="N53" i="4" s="1"/>
  <c r="L52" i="4"/>
  <c r="K52" i="4"/>
  <c r="H52" i="4"/>
  <c r="G52" i="4"/>
  <c r="G51" i="4" s="1"/>
  <c r="F52" i="4"/>
  <c r="E52" i="4"/>
  <c r="D52" i="4"/>
  <c r="C52" i="4"/>
  <c r="C51" i="4" s="1"/>
  <c r="B52" i="4"/>
  <c r="K51" i="4"/>
  <c r="E51" i="4"/>
  <c r="L50" i="4"/>
  <c r="K50" i="4"/>
  <c r="H50" i="4"/>
  <c r="G50" i="4"/>
  <c r="F50" i="4"/>
  <c r="E50" i="4"/>
  <c r="D50" i="4"/>
  <c r="C50" i="4"/>
  <c r="B50" i="4"/>
  <c r="N50" i="4" s="1"/>
  <c r="L49" i="4"/>
  <c r="K49" i="4"/>
  <c r="H49" i="4"/>
  <c r="G49" i="4"/>
  <c r="F49" i="4"/>
  <c r="E49" i="4"/>
  <c r="D49" i="4"/>
  <c r="C49" i="4"/>
  <c r="B49" i="4"/>
  <c r="N49" i="4" s="1"/>
  <c r="L48" i="4"/>
  <c r="K48" i="4"/>
  <c r="H48" i="4"/>
  <c r="G48" i="4"/>
  <c r="F48" i="4"/>
  <c r="F44" i="4" s="1"/>
  <c r="E48" i="4"/>
  <c r="D48" i="4"/>
  <c r="C48" i="4"/>
  <c r="B48" i="4"/>
  <c r="L47" i="4"/>
  <c r="K47" i="4"/>
  <c r="H47" i="4"/>
  <c r="G47" i="4"/>
  <c r="F47" i="4"/>
  <c r="E47" i="4"/>
  <c r="D47" i="4"/>
  <c r="C47" i="4"/>
  <c r="B47" i="4"/>
  <c r="L46" i="4"/>
  <c r="K46" i="4"/>
  <c r="H46" i="4"/>
  <c r="G46" i="4"/>
  <c r="F46" i="4"/>
  <c r="E46" i="4"/>
  <c r="D46" i="4"/>
  <c r="C46" i="4"/>
  <c r="B46" i="4"/>
  <c r="N46" i="4" s="1"/>
  <c r="L45" i="4"/>
  <c r="K45" i="4"/>
  <c r="K44" i="4" s="1"/>
  <c r="H45" i="4"/>
  <c r="G45" i="4"/>
  <c r="F45" i="4"/>
  <c r="E45" i="4"/>
  <c r="E44" i="4" s="1"/>
  <c r="D45" i="4"/>
  <c r="C45" i="4"/>
  <c r="B45" i="4"/>
  <c r="N45" i="4" s="1"/>
  <c r="L44" i="4"/>
  <c r="G44" i="4"/>
  <c r="C44" i="4"/>
  <c r="B44" i="4"/>
  <c r="L43" i="4"/>
  <c r="K43" i="4"/>
  <c r="H43" i="4"/>
  <c r="G43" i="4"/>
  <c r="F43" i="4"/>
  <c r="E43" i="4"/>
  <c r="D43" i="4"/>
  <c r="C43" i="4"/>
  <c r="B43" i="4"/>
  <c r="L42" i="4"/>
  <c r="K42" i="4"/>
  <c r="H42" i="4"/>
  <c r="G42" i="4"/>
  <c r="F42" i="4"/>
  <c r="E42" i="4"/>
  <c r="D42" i="4"/>
  <c r="C42" i="4"/>
  <c r="B42" i="4"/>
  <c r="N42" i="4" s="1"/>
  <c r="L41" i="4"/>
  <c r="K41" i="4"/>
  <c r="H41" i="4"/>
  <c r="G41" i="4"/>
  <c r="F41" i="4"/>
  <c r="E41" i="4"/>
  <c r="D41" i="4"/>
  <c r="C41" i="4"/>
  <c r="B41" i="4"/>
  <c r="N41" i="4" s="1"/>
  <c r="L40" i="4"/>
  <c r="K40" i="4"/>
  <c r="H40" i="4"/>
  <c r="G40" i="4"/>
  <c r="F40" i="4"/>
  <c r="E40" i="4"/>
  <c r="D40" i="4"/>
  <c r="C40" i="4"/>
  <c r="B40" i="4"/>
  <c r="N40" i="4" s="1"/>
  <c r="L39" i="4"/>
  <c r="K39" i="4"/>
  <c r="H39" i="4"/>
  <c r="H35" i="4" s="1"/>
  <c r="G39" i="4"/>
  <c r="F39" i="4"/>
  <c r="E39" i="4"/>
  <c r="D39" i="4"/>
  <c r="C39" i="4"/>
  <c r="B39" i="4"/>
  <c r="L38" i="4"/>
  <c r="K38" i="4"/>
  <c r="H38" i="4"/>
  <c r="G38" i="4"/>
  <c r="F38" i="4"/>
  <c r="E38" i="4"/>
  <c r="D38" i="4"/>
  <c r="C38" i="4"/>
  <c r="B38" i="4"/>
  <c r="N38" i="4" s="1"/>
  <c r="L37" i="4"/>
  <c r="K37" i="4"/>
  <c r="H37" i="4"/>
  <c r="G37" i="4"/>
  <c r="F37" i="4"/>
  <c r="E37" i="4"/>
  <c r="D37" i="4"/>
  <c r="C37" i="4"/>
  <c r="B37" i="4"/>
  <c r="N37" i="4" s="1"/>
  <c r="L36" i="4"/>
  <c r="L35" i="4" s="1"/>
  <c r="K36" i="4"/>
  <c r="H36" i="4"/>
  <c r="G36" i="4"/>
  <c r="G35" i="4" s="1"/>
  <c r="F36" i="4"/>
  <c r="F35" i="4" s="1"/>
  <c r="E36" i="4"/>
  <c r="D36" i="4"/>
  <c r="C36" i="4"/>
  <c r="C35" i="4" s="1"/>
  <c r="B36" i="4"/>
  <c r="K35" i="4"/>
  <c r="E35" i="4"/>
  <c r="D35" i="4"/>
  <c r="L34" i="4"/>
  <c r="K34" i="4"/>
  <c r="H34" i="4"/>
  <c r="G34" i="4"/>
  <c r="F34" i="4"/>
  <c r="E34" i="4"/>
  <c r="D34" i="4"/>
  <c r="C34" i="4"/>
  <c r="N34" i="4" s="1"/>
  <c r="L33" i="4"/>
  <c r="K33" i="4"/>
  <c r="H33" i="4"/>
  <c r="G33" i="4"/>
  <c r="F33" i="4"/>
  <c r="E33" i="4"/>
  <c r="D33" i="4"/>
  <c r="C33" i="4"/>
  <c r="N33" i="4" s="1"/>
  <c r="B33" i="4"/>
  <c r="L32" i="4"/>
  <c r="K32" i="4"/>
  <c r="K25" i="4" s="1"/>
  <c r="H32" i="4"/>
  <c r="G32" i="4"/>
  <c r="F32" i="4"/>
  <c r="E32" i="4"/>
  <c r="E25" i="4" s="1"/>
  <c r="D32" i="4"/>
  <c r="C32" i="4"/>
  <c r="L31" i="4"/>
  <c r="K31" i="4"/>
  <c r="H31" i="4"/>
  <c r="G31" i="4"/>
  <c r="F31" i="4"/>
  <c r="E31" i="4"/>
  <c r="D31" i="4"/>
  <c r="C31" i="4"/>
  <c r="L30" i="4"/>
  <c r="K30" i="4"/>
  <c r="H30" i="4"/>
  <c r="G30" i="4"/>
  <c r="F30" i="4"/>
  <c r="E30" i="4"/>
  <c r="D30" i="4"/>
  <c r="C30" i="4"/>
  <c r="N30" i="4" s="1"/>
  <c r="L29" i="4"/>
  <c r="K29" i="4"/>
  <c r="H29" i="4"/>
  <c r="G29" i="4"/>
  <c r="F29" i="4"/>
  <c r="E29" i="4"/>
  <c r="D29" i="4"/>
  <c r="C29" i="4"/>
  <c r="B29" i="4"/>
  <c r="N29" i="4" s="1"/>
  <c r="L28" i="4"/>
  <c r="K28" i="4"/>
  <c r="H28" i="4"/>
  <c r="G28" i="4"/>
  <c r="F28" i="4"/>
  <c r="E28" i="4"/>
  <c r="D28" i="4"/>
  <c r="C28" i="4"/>
  <c r="N28" i="4" s="1"/>
  <c r="L27" i="4"/>
  <c r="K27" i="4"/>
  <c r="H27" i="4"/>
  <c r="G27" i="4"/>
  <c r="F27" i="4"/>
  <c r="E27" i="4"/>
  <c r="D27" i="4"/>
  <c r="C27" i="4"/>
  <c r="L26" i="4"/>
  <c r="K26" i="4"/>
  <c r="H26" i="4"/>
  <c r="H25" i="4" s="1"/>
  <c r="G26" i="4"/>
  <c r="F26" i="4"/>
  <c r="E26" i="4"/>
  <c r="D26" i="4"/>
  <c r="D25" i="4" s="1"/>
  <c r="C26" i="4"/>
  <c r="B25" i="4"/>
  <c r="L24" i="4"/>
  <c r="K24" i="4"/>
  <c r="H24" i="4"/>
  <c r="G24" i="4"/>
  <c r="F24" i="4"/>
  <c r="E24" i="4"/>
  <c r="D24" i="4"/>
  <c r="C24" i="4"/>
  <c r="N24" i="4" s="1"/>
  <c r="B24" i="4"/>
  <c r="L23" i="4"/>
  <c r="K23" i="4"/>
  <c r="K15" i="4" s="1"/>
  <c r="H23" i="4"/>
  <c r="G23" i="4"/>
  <c r="F23" i="4"/>
  <c r="E23" i="4"/>
  <c r="E15" i="4" s="1"/>
  <c r="D23" i="4"/>
  <c r="C23" i="4"/>
  <c r="L22" i="4"/>
  <c r="K22" i="4"/>
  <c r="H22" i="4"/>
  <c r="G22" i="4"/>
  <c r="F22" i="4"/>
  <c r="E22" i="4"/>
  <c r="D22" i="4"/>
  <c r="C22" i="4"/>
  <c r="L21" i="4"/>
  <c r="K21" i="4"/>
  <c r="H21" i="4"/>
  <c r="G21" i="4"/>
  <c r="F21" i="4"/>
  <c r="E21" i="4"/>
  <c r="D21" i="4"/>
  <c r="C21" i="4"/>
  <c r="N21" i="4" s="1"/>
  <c r="B21" i="4"/>
  <c r="L20" i="4"/>
  <c r="K20" i="4"/>
  <c r="H20" i="4"/>
  <c r="G20" i="4"/>
  <c r="F20" i="4"/>
  <c r="E20" i="4"/>
  <c r="D20" i="4"/>
  <c r="C20" i="4"/>
  <c r="B20" i="4"/>
  <c r="L19" i="4"/>
  <c r="K19" i="4"/>
  <c r="H19" i="4"/>
  <c r="G19" i="4"/>
  <c r="F19" i="4"/>
  <c r="E19" i="4"/>
  <c r="D19" i="4"/>
  <c r="C19" i="4"/>
  <c r="N19" i="4" s="1"/>
  <c r="L18" i="4"/>
  <c r="K18" i="4"/>
  <c r="H18" i="4"/>
  <c r="G18" i="4"/>
  <c r="F18" i="4"/>
  <c r="E18" i="4"/>
  <c r="D18" i="4"/>
  <c r="C18" i="4"/>
  <c r="B18" i="4"/>
  <c r="N18" i="4" s="1"/>
  <c r="L17" i="4"/>
  <c r="L15" i="4" s="1"/>
  <c r="K17" i="4"/>
  <c r="H17" i="4"/>
  <c r="G17" i="4"/>
  <c r="F17" i="4"/>
  <c r="F15" i="4" s="1"/>
  <c r="E17" i="4"/>
  <c r="D17" i="4"/>
  <c r="C17" i="4"/>
  <c r="L16" i="4"/>
  <c r="K16" i="4"/>
  <c r="H16" i="4"/>
  <c r="H15" i="4" s="1"/>
  <c r="G16" i="4"/>
  <c r="G15" i="4" s="1"/>
  <c r="F16" i="4"/>
  <c r="E16" i="4"/>
  <c r="D16" i="4"/>
  <c r="D15" i="4" s="1"/>
  <c r="C16" i="4"/>
  <c r="C15" i="4" s="1"/>
  <c r="B16" i="4"/>
  <c r="B15" i="4"/>
  <c r="L14" i="4"/>
  <c r="K14" i="4"/>
  <c r="H14" i="4"/>
  <c r="G14" i="4"/>
  <c r="F14" i="4"/>
  <c r="E14" i="4"/>
  <c r="D14" i="4"/>
  <c r="C14" i="4"/>
  <c r="N14" i="4" s="1"/>
  <c r="B14" i="4"/>
  <c r="L13" i="4"/>
  <c r="K13" i="4"/>
  <c r="H13" i="4"/>
  <c r="G13" i="4"/>
  <c r="F13" i="4"/>
  <c r="E13" i="4"/>
  <c r="D13" i="4"/>
  <c r="C13" i="4"/>
  <c r="B13" i="4"/>
  <c r="L12" i="4"/>
  <c r="K12" i="4"/>
  <c r="H12" i="4"/>
  <c r="G12" i="4"/>
  <c r="F12" i="4"/>
  <c r="E12" i="4"/>
  <c r="D12" i="4"/>
  <c r="C12" i="4"/>
  <c r="N12" i="4" s="1"/>
  <c r="B12" i="4"/>
  <c r="L11" i="4"/>
  <c r="K11" i="4"/>
  <c r="K9" i="4" s="1"/>
  <c r="H11" i="4"/>
  <c r="G11" i="4"/>
  <c r="F11" i="4"/>
  <c r="E11" i="4"/>
  <c r="D11" i="4"/>
  <c r="C11" i="4"/>
  <c r="B11" i="4"/>
  <c r="L10" i="4"/>
  <c r="K10" i="4"/>
  <c r="H10" i="4"/>
  <c r="H9" i="4" s="1"/>
  <c r="G10" i="4"/>
  <c r="F10" i="4"/>
  <c r="E10" i="4"/>
  <c r="D10" i="4"/>
  <c r="D9" i="4" s="1"/>
  <c r="C10" i="4"/>
  <c r="B10" i="4"/>
  <c r="L9" i="4"/>
  <c r="F9" i="4"/>
  <c r="E9" i="4"/>
  <c r="B9" i="4"/>
  <c r="B82" i="3"/>
  <c r="N81" i="3"/>
  <c r="M81" i="3"/>
  <c r="L81" i="3"/>
  <c r="K81" i="3"/>
  <c r="J81" i="3"/>
  <c r="I81" i="3"/>
  <c r="H81" i="3"/>
  <c r="G81" i="3"/>
  <c r="P81" i="3" s="1"/>
  <c r="F81" i="3"/>
  <c r="E81" i="3"/>
  <c r="D81" i="3"/>
  <c r="N80" i="3"/>
  <c r="M80" i="3"/>
  <c r="L80" i="3"/>
  <c r="K80" i="3"/>
  <c r="K82" i="3" s="1"/>
  <c r="J80" i="3"/>
  <c r="I80" i="3"/>
  <c r="H80" i="3"/>
  <c r="G80" i="3"/>
  <c r="G82" i="3" s="1"/>
  <c r="F80" i="3"/>
  <c r="E80" i="3"/>
  <c r="D80" i="3"/>
  <c r="N79" i="3"/>
  <c r="M79" i="3"/>
  <c r="L79" i="3"/>
  <c r="K79" i="3"/>
  <c r="J79" i="3"/>
  <c r="I79" i="3"/>
  <c r="H79" i="3"/>
  <c r="G79" i="3"/>
  <c r="P79" i="3" s="1"/>
  <c r="F79" i="3"/>
  <c r="E79" i="3"/>
  <c r="D79" i="3"/>
  <c r="N78" i="3"/>
  <c r="M78" i="3"/>
  <c r="L78" i="3"/>
  <c r="K78" i="3"/>
  <c r="J78" i="3"/>
  <c r="I78" i="3"/>
  <c r="H78" i="3"/>
  <c r="G78" i="3"/>
  <c r="P78" i="3" s="1"/>
  <c r="F78" i="3"/>
  <c r="E78" i="3"/>
  <c r="D78" i="3"/>
  <c r="N77" i="3"/>
  <c r="M77" i="3"/>
  <c r="L77" i="3"/>
  <c r="K77" i="3"/>
  <c r="J77" i="3"/>
  <c r="I77" i="3"/>
  <c r="H77" i="3"/>
  <c r="G77" i="3"/>
  <c r="P77" i="3" s="1"/>
  <c r="F77" i="3"/>
  <c r="E77" i="3"/>
  <c r="D77" i="3"/>
  <c r="N76" i="3"/>
  <c r="M76" i="3"/>
  <c r="L76" i="3"/>
  <c r="K76" i="3"/>
  <c r="J76" i="3"/>
  <c r="I76" i="3"/>
  <c r="H76" i="3"/>
  <c r="G76" i="3"/>
  <c r="P76" i="3" s="1"/>
  <c r="F76" i="3"/>
  <c r="E76" i="3"/>
  <c r="D76" i="3"/>
  <c r="N75" i="3"/>
  <c r="M75" i="3"/>
  <c r="L75" i="3"/>
  <c r="K75" i="3"/>
  <c r="J75" i="3"/>
  <c r="I75" i="3"/>
  <c r="H75" i="3"/>
  <c r="G75" i="3"/>
  <c r="P75" i="3" s="1"/>
  <c r="F75" i="3"/>
  <c r="E75" i="3"/>
  <c r="D75" i="3"/>
  <c r="N74" i="3"/>
  <c r="M74" i="3"/>
  <c r="L74" i="3"/>
  <c r="K74" i="3"/>
  <c r="J74" i="3"/>
  <c r="I74" i="3"/>
  <c r="H74" i="3"/>
  <c r="G74" i="3"/>
  <c r="P74" i="3" s="1"/>
  <c r="F74" i="3"/>
  <c r="E74" i="3"/>
  <c r="D74" i="3"/>
  <c r="P73" i="3"/>
  <c r="N72" i="3"/>
  <c r="M72" i="3"/>
  <c r="L72" i="3"/>
  <c r="K72" i="3"/>
  <c r="J72" i="3"/>
  <c r="I72" i="3"/>
  <c r="H72" i="3"/>
  <c r="G72" i="3"/>
  <c r="F72" i="3"/>
  <c r="E72" i="3"/>
  <c r="D72" i="3"/>
  <c r="P72" i="3" s="1"/>
  <c r="N71" i="3"/>
  <c r="M71" i="3"/>
  <c r="L71" i="3"/>
  <c r="K71" i="3"/>
  <c r="J71" i="3"/>
  <c r="I71" i="3"/>
  <c r="H71" i="3"/>
  <c r="G71" i="3"/>
  <c r="F71" i="3"/>
  <c r="E71" i="3"/>
  <c r="D71" i="3"/>
  <c r="P71" i="3" s="1"/>
  <c r="N70" i="3"/>
  <c r="M70" i="3"/>
  <c r="L70" i="3"/>
  <c r="K70" i="3"/>
  <c r="J70" i="3"/>
  <c r="I70" i="3"/>
  <c r="H70" i="3"/>
  <c r="G70" i="3"/>
  <c r="F70" i="3"/>
  <c r="E70" i="3"/>
  <c r="D70" i="3"/>
  <c r="P70" i="3" s="1"/>
  <c r="N69" i="3"/>
  <c r="M69" i="3"/>
  <c r="L69" i="3"/>
  <c r="K69" i="3"/>
  <c r="J69" i="3"/>
  <c r="I69" i="3"/>
  <c r="H69" i="3"/>
  <c r="G69" i="3"/>
  <c r="F69" i="3"/>
  <c r="E69" i="3"/>
  <c r="D69" i="3"/>
  <c r="P69" i="3" s="1"/>
  <c r="N68" i="3"/>
  <c r="M68" i="3"/>
  <c r="L68" i="3"/>
  <c r="K68" i="3"/>
  <c r="J68" i="3"/>
  <c r="I68" i="3"/>
  <c r="H68" i="3"/>
  <c r="G68" i="3"/>
  <c r="F68" i="3"/>
  <c r="E68" i="3"/>
  <c r="D68" i="3"/>
  <c r="P68" i="3" s="1"/>
  <c r="N67" i="3"/>
  <c r="M67" i="3"/>
  <c r="L67" i="3"/>
  <c r="K67" i="3"/>
  <c r="J67" i="3"/>
  <c r="I67" i="3"/>
  <c r="H67" i="3"/>
  <c r="G67" i="3"/>
  <c r="F67" i="3"/>
  <c r="E67" i="3"/>
  <c r="D67" i="3"/>
  <c r="P67" i="3" s="1"/>
  <c r="N66" i="3"/>
  <c r="M66" i="3"/>
  <c r="L66" i="3"/>
  <c r="K66" i="3"/>
  <c r="J66" i="3"/>
  <c r="I66" i="3"/>
  <c r="H66" i="3"/>
  <c r="G66" i="3"/>
  <c r="F66" i="3"/>
  <c r="E66" i="3"/>
  <c r="D66" i="3"/>
  <c r="P66" i="3" s="1"/>
  <c r="N65" i="3"/>
  <c r="M65" i="3"/>
  <c r="L65" i="3"/>
  <c r="K65" i="3"/>
  <c r="J65" i="3"/>
  <c r="I65" i="3"/>
  <c r="H65" i="3"/>
  <c r="G65" i="3"/>
  <c r="F65" i="3"/>
  <c r="E65" i="3"/>
  <c r="D65" i="3"/>
  <c r="P65" i="3" s="1"/>
  <c r="N64" i="3"/>
  <c r="M64" i="3"/>
  <c r="L64" i="3"/>
  <c r="K64" i="3"/>
  <c r="J64" i="3"/>
  <c r="I64" i="3"/>
  <c r="H64" i="3"/>
  <c r="G64" i="3"/>
  <c r="F64" i="3"/>
  <c r="E64" i="3"/>
  <c r="D64" i="3"/>
  <c r="P64" i="3" s="1"/>
  <c r="N63" i="3"/>
  <c r="M63" i="3"/>
  <c r="L63" i="3"/>
  <c r="K63" i="3"/>
  <c r="J63" i="3"/>
  <c r="I63" i="3"/>
  <c r="H63" i="3"/>
  <c r="G63" i="3"/>
  <c r="F63" i="3"/>
  <c r="E63" i="3"/>
  <c r="D63" i="3"/>
  <c r="P63" i="3" s="1"/>
  <c r="N62" i="3"/>
  <c r="M62" i="3"/>
  <c r="L62" i="3"/>
  <c r="K62" i="3"/>
  <c r="J62" i="3"/>
  <c r="I62" i="3"/>
  <c r="H62" i="3"/>
  <c r="G62" i="3"/>
  <c r="F62" i="3"/>
  <c r="E62" i="3"/>
  <c r="D62" i="3"/>
  <c r="P62" i="3" s="1"/>
  <c r="N61" i="3"/>
  <c r="M61" i="3"/>
  <c r="L61" i="3"/>
  <c r="K61" i="3"/>
  <c r="J61" i="3"/>
  <c r="I61" i="3"/>
  <c r="H61" i="3"/>
  <c r="G61" i="3"/>
  <c r="F61" i="3"/>
  <c r="E61" i="3"/>
  <c r="D61" i="3"/>
  <c r="P61" i="3" s="1"/>
  <c r="C61" i="3"/>
  <c r="N60" i="3"/>
  <c r="M60" i="3"/>
  <c r="L60" i="3"/>
  <c r="K60" i="3"/>
  <c r="J60" i="3"/>
  <c r="I60" i="3"/>
  <c r="H60" i="3"/>
  <c r="G60" i="3"/>
  <c r="F60" i="3"/>
  <c r="E60" i="3"/>
  <c r="D60" i="3"/>
  <c r="P60" i="3" s="1"/>
  <c r="N59" i="3"/>
  <c r="M59" i="3"/>
  <c r="L59" i="3"/>
  <c r="K59" i="3"/>
  <c r="J59" i="3"/>
  <c r="I59" i="3"/>
  <c r="H59" i="3"/>
  <c r="G59" i="3"/>
  <c r="F59" i="3"/>
  <c r="E59" i="3"/>
  <c r="D59" i="3"/>
  <c r="P59" i="3" s="1"/>
  <c r="N58" i="3"/>
  <c r="M58" i="3"/>
  <c r="L58" i="3"/>
  <c r="K58" i="3"/>
  <c r="J58" i="3"/>
  <c r="I58" i="3"/>
  <c r="H58" i="3"/>
  <c r="G58" i="3"/>
  <c r="F58" i="3"/>
  <c r="E58" i="3"/>
  <c r="D58" i="3"/>
  <c r="P58" i="3" s="1"/>
  <c r="N57" i="3"/>
  <c r="M57" i="3"/>
  <c r="L57" i="3"/>
  <c r="K57" i="3"/>
  <c r="J57" i="3"/>
  <c r="I57" i="3"/>
  <c r="H57" i="3"/>
  <c r="G57" i="3"/>
  <c r="F57" i="3"/>
  <c r="E57" i="3"/>
  <c r="D57" i="3"/>
  <c r="P57" i="3" s="1"/>
  <c r="N56" i="3"/>
  <c r="M56" i="3"/>
  <c r="L56" i="3"/>
  <c r="K56" i="3"/>
  <c r="J56" i="3"/>
  <c r="I56" i="3"/>
  <c r="H56" i="3"/>
  <c r="G56" i="3"/>
  <c r="F56" i="3"/>
  <c r="E56" i="3"/>
  <c r="D56" i="3"/>
  <c r="P56" i="3" s="1"/>
  <c r="N55" i="3"/>
  <c r="M55" i="3"/>
  <c r="L55" i="3"/>
  <c r="K55" i="3"/>
  <c r="J55" i="3"/>
  <c r="I55" i="3"/>
  <c r="H55" i="3"/>
  <c r="G55" i="3"/>
  <c r="F55" i="3"/>
  <c r="E55" i="3"/>
  <c r="D55" i="3"/>
  <c r="P55" i="3" s="1"/>
  <c r="N54" i="3"/>
  <c r="M54" i="3"/>
  <c r="L54" i="3"/>
  <c r="K54" i="3"/>
  <c r="J54" i="3"/>
  <c r="I54" i="3"/>
  <c r="H54" i="3"/>
  <c r="G54" i="3"/>
  <c r="F54" i="3"/>
  <c r="E54" i="3"/>
  <c r="D54" i="3"/>
  <c r="P54" i="3" s="1"/>
  <c r="N53" i="3"/>
  <c r="M53" i="3"/>
  <c r="L53" i="3"/>
  <c r="K53" i="3"/>
  <c r="J53" i="3"/>
  <c r="I53" i="3"/>
  <c r="H53" i="3"/>
  <c r="G53" i="3"/>
  <c r="F53" i="3"/>
  <c r="E53" i="3"/>
  <c r="D53" i="3"/>
  <c r="P53" i="3" s="1"/>
  <c r="N52" i="3"/>
  <c r="M52" i="3"/>
  <c r="M51" i="3" s="1"/>
  <c r="L52" i="3"/>
  <c r="K52" i="3"/>
  <c r="J52" i="3"/>
  <c r="I52" i="3"/>
  <c r="I51" i="3" s="1"/>
  <c r="H52" i="3"/>
  <c r="G52" i="3"/>
  <c r="F52" i="3"/>
  <c r="E52" i="3"/>
  <c r="E51" i="3" s="1"/>
  <c r="D52" i="3"/>
  <c r="P52" i="3" s="1"/>
  <c r="O51" i="3"/>
  <c r="N51" i="3"/>
  <c r="N82" i="3" s="1"/>
  <c r="L51" i="3"/>
  <c r="K51" i="3"/>
  <c r="J51" i="3"/>
  <c r="J82" i="3" s="1"/>
  <c r="H51" i="3"/>
  <c r="G51" i="3"/>
  <c r="F51" i="3"/>
  <c r="D51" i="3"/>
  <c r="P51" i="3" s="1"/>
  <c r="C51" i="3"/>
  <c r="N50" i="3"/>
  <c r="M50" i="3"/>
  <c r="L50" i="3"/>
  <c r="K50" i="3"/>
  <c r="J50" i="3"/>
  <c r="I50" i="3"/>
  <c r="H50" i="3"/>
  <c r="G50" i="3"/>
  <c r="P50" i="3" s="1"/>
  <c r="F50" i="3"/>
  <c r="E50" i="3"/>
  <c r="D50" i="3"/>
  <c r="N49" i="3"/>
  <c r="M49" i="3"/>
  <c r="L49" i="3"/>
  <c r="K49" i="3"/>
  <c r="J49" i="3"/>
  <c r="I49" i="3"/>
  <c r="H49" i="3"/>
  <c r="G49" i="3"/>
  <c r="P49" i="3" s="1"/>
  <c r="F49" i="3"/>
  <c r="E49" i="3"/>
  <c r="D49" i="3"/>
  <c r="N48" i="3"/>
  <c r="M48" i="3"/>
  <c r="L48" i="3"/>
  <c r="K48" i="3"/>
  <c r="J48" i="3"/>
  <c r="I48" i="3"/>
  <c r="H48" i="3"/>
  <c r="G48" i="3"/>
  <c r="P48" i="3" s="1"/>
  <c r="F48" i="3"/>
  <c r="E48" i="3"/>
  <c r="D48" i="3"/>
  <c r="N47" i="3"/>
  <c r="M47" i="3"/>
  <c r="L47" i="3"/>
  <c r="K47" i="3"/>
  <c r="J47" i="3"/>
  <c r="I47" i="3"/>
  <c r="H47" i="3"/>
  <c r="G47" i="3"/>
  <c r="P47" i="3" s="1"/>
  <c r="F47" i="3"/>
  <c r="E47" i="3"/>
  <c r="D47" i="3"/>
  <c r="N46" i="3"/>
  <c r="M46" i="3"/>
  <c r="L46" i="3"/>
  <c r="K46" i="3"/>
  <c r="J46" i="3"/>
  <c r="I46" i="3"/>
  <c r="H46" i="3"/>
  <c r="G46" i="3"/>
  <c r="P46" i="3" s="1"/>
  <c r="F46" i="3"/>
  <c r="E46" i="3"/>
  <c r="D46" i="3"/>
  <c r="N45" i="3"/>
  <c r="M45" i="3"/>
  <c r="L45" i="3"/>
  <c r="K45" i="3"/>
  <c r="J45" i="3"/>
  <c r="I45" i="3"/>
  <c r="H45" i="3"/>
  <c r="G45" i="3"/>
  <c r="P45" i="3" s="1"/>
  <c r="F45" i="3"/>
  <c r="E45" i="3"/>
  <c r="D45" i="3"/>
  <c r="N44" i="3"/>
  <c r="M44" i="3"/>
  <c r="L44" i="3"/>
  <c r="K44" i="3"/>
  <c r="J44" i="3"/>
  <c r="I44" i="3"/>
  <c r="H44" i="3"/>
  <c r="G44" i="3"/>
  <c r="P44" i="3" s="1"/>
  <c r="F44" i="3"/>
  <c r="E44" i="3"/>
  <c r="D44" i="3"/>
  <c r="N43" i="3"/>
  <c r="M43" i="3"/>
  <c r="L43" i="3"/>
  <c r="L35" i="3" s="1"/>
  <c r="K43" i="3"/>
  <c r="K35" i="3" s="1"/>
  <c r="J43" i="3"/>
  <c r="I43" i="3"/>
  <c r="H43" i="3"/>
  <c r="H35" i="3" s="1"/>
  <c r="G43" i="3"/>
  <c r="G35" i="3" s="1"/>
  <c r="F43" i="3"/>
  <c r="E43" i="3"/>
  <c r="D43" i="3"/>
  <c r="D35" i="3" s="1"/>
  <c r="N42" i="3"/>
  <c r="M42" i="3"/>
  <c r="J42" i="3"/>
  <c r="I42" i="3"/>
  <c r="H42" i="3"/>
  <c r="G42" i="3"/>
  <c r="F42" i="3"/>
  <c r="E42" i="3"/>
  <c r="P42" i="3" s="1"/>
  <c r="D42" i="3"/>
  <c r="N41" i="3"/>
  <c r="M41" i="3"/>
  <c r="L41" i="3"/>
  <c r="K41" i="3"/>
  <c r="J41" i="3"/>
  <c r="J35" i="3" s="1"/>
  <c r="I41" i="3"/>
  <c r="H41" i="3"/>
  <c r="G41" i="3"/>
  <c r="F41" i="3"/>
  <c r="E41" i="3"/>
  <c r="D41" i="3"/>
  <c r="P41" i="3" s="1"/>
  <c r="N40" i="3"/>
  <c r="M40" i="3"/>
  <c r="L40" i="3"/>
  <c r="K40" i="3"/>
  <c r="J40" i="3"/>
  <c r="I40" i="3"/>
  <c r="H40" i="3"/>
  <c r="G40" i="3"/>
  <c r="F40" i="3"/>
  <c r="E40" i="3"/>
  <c r="D40" i="3"/>
  <c r="P40" i="3" s="1"/>
  <c r="N39" i="3"/>
  <c r="M39" i="3"/>
  <c r="L39" i="3"/>
  <c r="K39" i="3"/>
  <c r="J39" i="3"/>
  <c r="I39" i="3"/>
  <c r="H39" i="3"/>
  <c r="G39" i="3"/>
  <c r="F39" i="3"/>
  <c r="E39" i="3"/>
  <c r="D39" i="3"/>
  <c r="P39" i="3" s="1"/>
  <c r="N38" i="3"/>
  <c r="M38" i="3"/>
  <c r="L38" i="3"/>
  <c r="K38" i="3"/>
  <c r="J38" i="3"/>
  <c r="I38" i="3"/>
  <c r="H38" i="3"/>
  <c r="G38" i="3"/>
  <c r="F38" i="3"/>
  <c r="E38" i="3"/>
  <c r="D38" i="3"/>
  <c r="P38" i="3" s="1"/>
  <c r="N37" i="3"/>
  <c r="M37" i="3"/>
  <c r="L37" i="3"/>
  <c r="K37" i="3"/>
  <c r="J37" i="3"/>
  <c r="I37" i="3"/>
  <c r="H37" i="3"/>
  <c r="G37" i="3"/>
  <c r="F37" i="3"/>
  <c r="E37" i="3"/>
  <c r="D37" i="3"/>
  <c r="P37" i="3" s="1"/>
  <c r="N36" i="3"/>
  <c r="M36" i="3"/>
  <c r="L36" i="3"/>
  <c r="K36" i="3"/>
  <c r="J36" i="3"/>
  <c r="I36" i="3"/>
  <c r="H36" i="3"/>
  <c r="G36" i="3"/>
  <c r="F36" i="3"/>
  <c r="E36" i="3"/>
  <c r="D36" i="3"/>
  <c r="P36" i="3" s="1"/>
  <c r="N35" i="3"/>
  <c r="M35" i="3"/>
  <c r="I35" i="3"/>
  <c r="F35" i="3"/>
  <c r="E35" i="3"/>
  <c r="C35" i="3"/>
  <c r="N34" i="3"/>
  <c r="M34" i="3"/>
  <c r="L34" i="3"/>
  <c r="K34" i="3"/>
  <c r="J34" i="3"/>
  <c r="I34" i="3"/>
  <c r="H34" i="3"/>
  <c r="G34" i="3"/>
  <c r="F34" i="3"/>
  <c r="P34" i="3" s="1"/>
  <c r="E34" i="3"/>
  <c r="N33" i="3"/>
  <c r="M33" i="3"/>
  <c r="L33" i="3"/>
  <c r="K33" i="3"/>
  <c r="J33" i="3"/>
  <c r="I33" i="3"/>
  <c r="H33" i="3"/>
  <c r="G33" i="3"/>
  <c r="F33" i="3"/>
  <c r="E33" i="3"/>
  <c r="D33" i="3"/>
  <c r="P33" i="3" s="1"/>
  <c r="N32" i="3"/>
  <c r="M32" i="3"/>
  <c r="L32" i="3"/>
  <c r="K32" i="3"/>
  <c r="J32" i="3"/>
  <c r="I32" i="3"/>
  <c r="H32" i="3"/>
  <c r="G32" i="3"/>
  <c r="F32" i="3"/>
  <c r="E32" i="3"/>
  <c r="P32" i="3" s="1"/>
  <c r="N31" i="3"/>
  <c r="M31" i="3"/>
  <c r="L31" i="3"/>
  <c r="K31" i="3"/>
  <c r="J31" i="3"/>
  <c r="I31" i="3"/>
  <c r="H31" i="3"/>
  <c r="G31" i="3"/>
  <c r="F31" i="3"/>
  <c r="E31" i="3"/>
  <c r="P31" i="3" s="1"/>
  <c r="N30" i="3"/>
  <c r="M30" i="3"/>
  <c r="L30" i="3"/>
  <c r="K30" i="3"/>
  <c r="J30" i="3"/>
  <c r="I30" i="3"/>
  <c r="H30" i="3"/>
  <c r="G30" i="3"/>
  <c r="P30" i="3" s="1"/>
  <c r="F30" i="3"/>
  <c r="E30" i="3"/>
  <c r="N29" i="3"/>
  <c r="M29" i="3"/>
  <c r="L29" i="3"/>
  <c r="K29" i="3"/>
  <c r="J29" i="3"/>
  <c r="I29" i="3"/>
  <c r="H29" i="3"/>
  <c r="G29" i="3"/>
  <c r="F29" i="3"/>
  <c r="P29" i="3" s="1"/>
  <c r="E29" i="3"/>
  <c r="D29" i="3"/>
  <c r="N28" i="3"/>
  <c r="M28" i="3"/>
  <c r="L28" i="3"/>
  <c r="K28" i="3"/>
  <c r="K25" i="3" s="1"/>
  <c r="J28" i="3"/>
  <c r="I28" i="3"/>
  <c r="H28" i="3"/>
  <c r="G28" i="3"/>
  <c r="G25" i="3" s="1"/>
  <c r="F28" i="3"/>
  <c r="P28" i="3" s="1"/>
  <c r="E28" i="3"/>
  <c r="N27" i="3"/>
  <c r="N25" i="3" s="1"/>
  <c r="M27" i="3"/>
  <c r="M25" i="3" s="1"/>
  <c r="L27" i="3"/>
  <c r="K27" i="3"/>
  <c r="J27" i="3"/>
  <c r="J25" i="3" s="1"/>
  <c r="I27" i="3"/>
  <c r="I25" i="3" s="1"/>
  <c r="H27" i="3"/>
  <c r="G27" i="3"/>
  <c r="F27" i="3"/>
  <c r="F25" i="3" s="1"/>
  <c r="E27" i="3"/>
  <c r="E25" i="3" s="1"/>
  <c r="N26" i="3"/>
  <c r="M26" i="3"/>
  <c r="L26" i="3"/>
  <c r="K26" i="3"/>
  <c r="J26" i="3"/>
  <c r="I26" i="3"/>
  <c r="H26" i="3"/>
  <c r="G26" i="3"/>
  <c r="F26" i="3"/>
  <c r="E26" i="3"/>
  <c r="P26" i="3" s="1"/>
  <c r="O25" i="3"/>
  <c r="L25" i="3"/>
  <c r="H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P24" i="3" s="1"/>
  <c r="N23" i="3"/>
  <c r="M23" i="3"/>
  <c r="L23" i="3"/>
  <c r="K23" i="3"/>
  <c r="J23" i="3"/>
  <c r="I23" i="3"/>
  <c r="H23" i="3"/>
  <c r="G23" i="3"/>
  <c r="F23" i="3"/>
  <c r="E23" i="3"/>
  <c r="P23" i="3" s="1"/>
  <c r="N22" i="3"/>
  <c r="M22" i="3"/>
  <c r="L22" i="3"/>
  <c r="K22" i="3"/>
  <c r="J22" i="3"/>
  <c r="I22" i="3"/>
  <c r="H22" i="3"/>
  <c r="G22" i="3"/>
  <c r="F22" i="3"/>
  <c r="E22" i="3"/>
  <c r="P22" i="3" s="1"/>
  <c r="N21" i="3"/>
  <c r="M21" i="3"/>
  <c r="L21" i="3"/>
  <c r="K21" i="3"/>
  <c r="J21" i="3"/>
  <c r="I21" i="3"/>
  <c r="H21" i="3"/>
  <c r="G21" i="3"/>
  <c r="P21" i="3" s="1"/>
  <c r="F21" i="3"/>
  <c r="E21" i="3"/>
  <c r="D21" i="3"/>
  <c r="N20" i="3"/>
  <c r="M20" i="3"/>
  <c r="L20" i="3"/>
  <c r="K20" i="3"/>
  <c r="J20" i="3"/>
  <c r="I20" i="3"/>
  <c r="H20" i="3"/>
  <c r="G20" i="3"/>
  <c r="P20" i="3" s="1"/>
  <c r="F20" i="3"/>
  <c r="E20" i="3"/>
  <c r="D20" i="3"/>
  <c r="D15" i="3" s="1"/>
  <c r="N19" i="3"/>
  <c r="M19" i="3"/>
  <c r="L19" i="3"/>
  <c r="L15" i="3" s="1"/>
  <c r="K19" i="3"/>
  <c r="K15" i="3" s="1"/>
  <c r="J19" i="3"/>
  <c r="I19" i="3"/>
  <c r="H19" i="3"/>
  <c r="H15" i="3" s="1"/>
  <c r="G19" i="3"/>
  <c r="G15" i="3" s="1"/>
  <c r="F19" i="3"/>
  <c r="E19" i="3"/>
  <c r="N18" i="3"/>
  <c r="M18" i="3"/>
  <c r="L18" i="3"/>
  <c r="K18" i="3"/>
  <c r="J18" i="3"/>
  <c r="I18" i="3"/>
  <c r="H18" i="3"/>
  <c r="G18" i="3"/>
  <c r="F18" i="3"/>
  <c r="P18" i="3" s="1"/>
  <c r="E18" i="3"/>
  <c r="D18" i="3"/>
  <c r="N17" i="3"/>
  <c r="M17" i="3"/>
  <c r="L17" i="3"/>
  <c r="K17" i="3"/>
  <c r="J17" i="3"/>
  <c r="I17" i="3"/>
  <c r="H17" i="3"/>
  <c r="G17" i="3"/>
  <c r="F17" i="3"/>
  <c r="P17" i="3" s="1"/>
  <c r="E17" i="3"/>
  <c r="N16" i="3"/>
  <c r="M16" i="3"/>
  <c r="M15" i="3" s="1"/>
  <c r="L16" i="3"/>
  <c r="K16" i="3"/>
  <c r="J16" i="3"/>
  <c r="I16" i="3"/>
  <c r="I15" i="3" s="1"/>
  <c r="H16" i="3"/>
  <c r="G16" i="3"/>
  <c r="F16" i="3"/>
  <c r="E16" i="3"/>
  <c r="E15" i="3" s="1"/>
  <c r="D16" i="3"/>
  <c r="P16" i="3" s="1"/>
  <c r="O15" i="3"/>
  <c r="N15" i="3"/>
  <c r="J15" i="3"/>
  <c r="F15" i="3"/>
  <c r="C15" i="3"/>
  <c r="N14" i="3"/>
  <c r="M14" i="3"/>
  <c r="L14" i="3"/>
  <c r="K14" i="3"/>
  <c r="J14" i="3"/>
  <c r="I14" i="3"/>
  <c r="H14" i="3"/>
  <c r="G14" i="3"/>
  <c r="P14" i="3" s="1"/>
  <c r="F14" i="3"/>
  <c r="E14" i="3"/>
  <c r="D14" i="3"/>
  <c r="N13" i="3"/>
  <c r="M13" i="3"/>
  <c r="L13" i="3"/>
  <c r="K13" i="3"/>
  <c r="J13" i="3"/>
  <c r="I13" i="3"/>
  <c r="H13" i="3"/>
  <c r="G13" i="3"/>
  <c r="P13" i="3" s="1"/>
  <c r="F13" i="3"/>
  <c r="E13" i="3"/>
  <c r="D13" i="3"/>
  <c r="N12" i="3"/>
  <c r="M12" i="3"/>
  <c r="L12" i="3"/>
  <c r="K12" i="3"/>
  <c r="J12" i="3"/>
  <c r="I12" i="3"/>
  <c r="H12" i="3"/>
  <c r="G12" i="3"/>
  <c r="P12" i="3" s="1"/>
  <c r="F12" i="3"/>
  <c r="E12" i="3"/>
  <c r="D12" i="3"/>
  <c r="N11" i="3"/>
  <c r="M11" i="3"/>
  <c r="L11" i="3"/>
  <c r="K11" i="3"/>
  <c r="J11" i="3"/>
  <c r="I11" i="3"/>
  <c r="H11" i="3"/>
  <c r="G11" i="3"/>
  <c r="P11" i="3" s="1"/>
  <c r="F11" i="3"/>
  <c r="E11" i="3"/>
  <c r="D11" i="3"/>
  <c r="N10" i="3"/>
  <c r="M10" i="3"/>
  <c r="L10" i="3"/>
  <c r="K10" i="3"/>
  <c r="K9" i="3" s="1"/>
  <c r="J10" i="3"/>
  <c r="I10" i="3"/>
  <c r="H10" i="3"/>
  <c r="G10" i="3"/>
  <c r="G9" i="3" s="1"/>
  <c r="F10" i="3"/>
  <c r="E10" i="3"/>
  <c r="D10" i="3"/>
  <c r="O9" i="3"/>
  <c r="O82" i="3" s="1"/>
  <c r="N9" i="3"/>
  <c r="M9" i="3"/>
  <c r="L9" i="3"/>
  <c r="J9" i="3"/>
  <c r="I9" i="3"/>
  <c r="H9" i="3"/>
  <c r="F9" i="3"/>
  <c r="E9" i="3"/>
  <c r="D9" i="3"/>
  <c r="P9" i="3" s="1"/>
  <c r="C9" i="3"/>
  <c r="C82" i="3" s="1"/>
  <c r="C83" i="2"/>
  <c r="B83" i="2"/>
  <c r="C62" i="2"/>
  <c r="B62" i="2"/>
  <c r="C52" i="2"/>
  <c r="B52" i="2"/>
  <c r="C36" i="2"/>
  <c r="B36" i="2"/>
  <c r="C26" i="2"/>
  <c r="B26" i="2"/>
  <c r="C16" i="2"/>
  <c r="B16" i="2"/>
  <c r="C10" i="2"/>
  <c r="B10" i="2"/>
  <c r="N36" i="4" l="1"/>
  <c r="B35" i="4"/>
  <c r="N35" i="4" s="1"/>
  <c r="N62" i="4"/>
  <c r="B61" i="4"/>
  <c r="N61" i="4" s="1"/>
  <c r="B82" i="4"/>
  <c r="C9" i="4"/>
  <c r="N10" i="4"/>
  <c r="N13" i="4"/>
  <c r="N78" i="4"/>
  <c r="N11" i="4"/>
  <c r="N22" i="4"/>
  <c r="N23" i="4"/>
  <c r="N31" i="4"/>
  <c r="N32" i="4"/>
  <c r="N55" i="4"/>
  <c r="N59" i="4"/>
  <c r="N76" i="4"/>
  <c r="N79" i="4"/>
  <c r="H82" i="4"/>
  <c r="N15" i="4"/>
  <c r="N16" i="4"/>
  <c r="N48" i="4"/>
  <c r="F82" i="4"/>
  <c r="G9" i="4"/>
  <c r="N17" i="4"/>
  <c r="N9" i="4"/>
  <c r="N20" i="4"/>
  <c r="N26" i="4"/>
  <c r="C25" i="4"/>
  <c r="N25" i="4" s="1"/>
  <c r="G25" i="4"/>
  <c r="G82" i="4" s="1"/>
  <c r="N27" i="4"/>
  <c r="F25" i="4"/>
  <c r="L25" i="4"/>
  <c r="N39" i="4"/>
  <c r="N43" i="4"/>
  <c r="D44" i="4"/>
  <c r="D82" i="4" s="1"/>
  <c r="H44" i="4"/>
  <c r="N47" i="4"/>
  <c r="N52" i="4"/>
  <c r="B51" i="4"/>
  <c r="F51" i="4"/>
  <c r="L51" i="4"/>
  <c r="N65" i="4"/>
  <c r="N70" i="4"/>
  <c r="B69" i="4"/>
  <c r="F69" i="4"/>
  <c r="L69" i="4"/>
  <c r="L82" i="4" s="1"/>
  <c r="N77" i="4"/>
  <c r="C82" i="4"/>
  <c r="N80" i="4"/>
  <c r="E82" i="4"/>
  <c r="K82" i="4"/>
  <c r="N75" i="4"/>
  <c r="N81" i="4"/>
  <c r="P35" i="3"/>
  <c r="D82" i="3"/>
  <c r="H82" i="3"/>
  <c r="L82" i="3"/>
  <c r="F82" i="3"/>
  <c r="P15" i="3"/>
  <c r="P82" i="3" s="1"/>
  <c r="P25" i="3"/>
  <c r="E82" i="3"/>
  <c r="I82" i="3"/>
  <c r="M82" i="3"/>
  <c r="P43" i="3"/>
  <c r="P10" i="3"/>
  <c r="P19" i="3"/>
  <c r="P80" i="3"/>
  <c r="P27" i="3"/>
  <c r="N44" i="4" l="1"/>
  <c r="N69" i="4"/>
  <c r="N51" i="4"/>
  <c r="N82" i="4" s="1"/>
</calcChain>
</file>

<file path=xl/sharedStrings.xml><?xml version="1.0" encoding="utf-8"?>
<sst xmlns="http://schemas.openxmlformats.org/spreadsheetml/2006/main" count="296" uniqueCount="107">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</sst>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8" fillId="3" borderId="4" xfId="0" applyFont="1" applyFill="1" applyBorder="1" applyAlignment="1">
      <alignment horizontal="left" indent="1"/>
    </xf>
    <xf numFmtId="43" fontId="8" fillId="3" borderId="4" xfId="1" applyFont="1" applyFill="1" applyBorder="1"/>
    <xf numFmtId="0" fontId="6" fillId="0" borderId="0" xfId="0" applyFont="1"/>
    <xf numFmtId="0" fontId="0" fillId="0" borderId="4" xfId="0" applyBorder="1" applyAlignment="1">
      <alignment horizontal="left" indent="2"/>
    </xf>
    <xf numFmtId="43" fontId="6" fillId="0" borderId="4" xfId="1" applyFont="1" applyBorder="1"/>
    <xf numFmtId="43" fontId="9" fillId="0" borderId="4" xfId="1" applyFont="1" applyBorder="1"/>
    <xf numFmtId="43" fontId="6" fillId="0" borderId="0" xfId="1" applyFont="1"/>
    <xf numFmtId="43" fontId="6" fillId="0" borderId="4" xfId="1" applyFont="1" applyFill="1" applyBorder="1"/>
    <xf numFmtId="0" fontId="3" fillId="0" borderId="4" xfId="0" applyFont="1" applyBorder="1" applyAlignment="1">
      <alignment horizontal="left" indent="1"/>
    </xf>
    <xf numFmtId="43" fontId="8" fillId="0" borderId="4" xfId="1" applyFont="1" applyBorder="1"/>
    <xf numFmtId="0" fontId="2" fillId="2" borderId="4" xfId="0" applyFont="1" applyFill="1" applyBorder="1" applyAlignment="1">
      <alignment vertical="center"/>
    </xf>
    <xf numFmtId="43" fontId="2" fillId="2" borderId="4" xfId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1" applyFont="1"/>
    <xf numFmtId="0" fontId="13" fillId="2" borderId="5" xfId="0" applyFont="1" applyFill="1" applyBorder="1" applyAlignment="1">
      <alignment horizontal="left" vertical="center"/>
    </xf>
    <xf numFmtId="43" fontId="13" fillId="2" borderId="5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3" fontId="13" fillId="2" borderId="7" xfId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164" fontId="10" fillId="0" borderId="0" xfId="0" applyNumberFormat="1" applyFont="1"/>
    <xf numFmtId="164" fontId="10" fillId="0" borderId="9" xfId="0" applyNumberFormat="1" applyFont="1" applyBorder="1"/>
    <xf numFmtId="43" fontId="6" fillId="0" borderId="0" xfId="0" applyNumberFormat="1" applyFont="1"/>
    <xf numFmtId="0" fontId="6" fillId="0" borderId="4" xfId="0" applyFont="1" applyBorder="1" applyAlignment="1">
      <alignment horizontal="left" indent="2"/>
    </xf>
    <xf numFmtId="0" fontId="13" fillId="2" borderId="4" xfId="0" applyFont="1" applyFill="1" applyBorder="1" applyAlignment="1">
      <alignment vertical="center"/>
    </xf>
    <xf numFmtId="43" fontId="13" fillId="2" borderId="4" xfId="1" applyFont="1" applyFill="1" applyBorder="1"/>
    <xf numFmtId="43" fontId="0" fillId="0" borderId="0" xfId="0" applyNumberFormat="1"/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723900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92</xdr:row>
      <xdr:rowOff>19050</xdr:rowOff>
    </xdr:from>
    <xdr:to>
      <xdr:col>0</xdr:col>
      <xdr:colOff>1847621</xdr:colOff>
      <xdr:row>96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92</xdr:row>
      <xdr:rowOff>9525</xdr:rowOff>
    </xdr:from>
    <xdr:to>
      <xdr:col>0</xdr:col>
      <xdr:colOff>4333718</xdr:colOff>
      <xdr:row>96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92</xdr:row>
      <xdr:rowOff>95250</xdr:rowOff>
    </xdr:from>
    <xdr:to>
      <xdr:col>2</xdr:col>
      <xdr:colOff>1066448</xdr:colOff>
      <xdr:row>96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4515" y="13606"/>
          <a:ext cx="2332264" cy="1013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476251</xdr:colOff>
      <xdr:row>0</xdr:row>
      <xdr:rowOff>0</xdr:rowOff>
    </xdr:from>
    <xdr:to>
      <xdr:col>11</xdr:col>
      <xdr:colOff>449038</xdr:colOff>
      <xdr:row>4</xdr:row>
      <xdr:rowOff>24288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076" y="0"/>
          <a:ext cx="2601687" cy="1052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13606</xdr:rowOff>
    </xdr:from>
    <xdr:to>
      <xdr:col>2</xdr:col>
      <xdr:colOff>1040947</xdr:colOff>
      <xdr:row>3</xdr:row>
      <xdr:rowOff>198103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606"/>
          <a:ext cx="2326822" cy="1013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476251</xdr:colOff>
      <xdr:row>0</xdr:row>
      <xdr:rowOff>0</xdr:rowOff>
    </xdr:from>
    <xdr:to>
      <xdr:col>9</xdr:col>
      <xdr:colOff>449038</xdr:colOff>
      <xdr:row>4</xdr:row>
      <xdr:rowOff>24288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7301" y="0"/>
          <a:ext cx="2601687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MERARY%20LANTIGUA\2022\OAI-Ejecuci&#243;n%20presupuestaria,%20Ingresos%20Egresos,%20BG,%20CXP,%20N&#243;minas\Ejecuci&#243;n%20Presupuestaria\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/>
      <sheetData sheetId="1"/>
      <sheetData sheetId="2">
        <row r="10">
          <cell r="B10">
            <v>5203313.34</v>
          </cell>
          <cell r="M10">
            <v>6117833.3499999996</v>
          </cell>
          <cell r="N10">
            <v>5647987.0899999999</v>
          </cell>
          <cell r="O10">
            <v>5622223.5300000003</v>
          </cell>
          <cell r="P10">
            <v>6043708.5</v>
          </cell>
          <cell r="Q10">
            <v>6076966.6699999999</v>
          </cell>
          <cell r="R10">
            <v>5910700</v>
          </cell>
          <cell r="S10">
            <v>6297548.7300000004</v>
          </cell>
          <cell r="T10">
            <v>6304520.1200000001</v>
          </cell>
          <cell r="U10">
            <v>4950133.34</v>
          </cell>
          <cell r="V10">
            <v>13060970.08</v>
          </cell>
        </row>
        <row r="11">
          <cell r="B11">
            <v>425000</v>
          </cell>
          <cell r="M11">
            <v>1443000</v>
          </cell>
          <cell r="N11">
            <v>1004000</v>
          </cell>
          <cell r="O11">
            <v>4735300</v>
          </cell>
          <cell r="P11">
            <v>1507800</v>
          </cell>
          <cell r="Q11">
            <v>1067000</v>
          </cell>
          <cell r="R11">
            <v>1053666.67</v>
          </cell>
          <cell r="S11">
            <v>1085000</v>
          </cell>
          <cell r="T11">
            <v>1044000</v>
          </cell>
          <cell r="U11">
            <v>6258722.2000000002</v>
          </cell>
          <cell r="V11">
            <v>1122533.3400000001</v>
          </cell>
        </row>
        <row r="12">
          <cell r="B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7464.32</v>
          </cell>
        </row>
        <row r="13">
          <cell r="B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>
            <v>771519.98</v>
          </cell>
          <cell r="M14">
            <v>893984.41</v>
          </cell>
          <cell r="N14">
            <v>811077.36</v>
          </cell>
          <cell r="O14">
            <v>804504.82</v>
          </cell>
          <cell r="P14">
            <v>859036.29</v>
          </cell>
          <cell r="Q14">
            <v>899508.65</v>
          </cell>
          <cell r="R14">
            <v>875469.87</v>
          </cell>
          <cell r="S14">
            <v>871268.31</v>
          </cell>
          <cell r="T14">
            <v>924739.86</v>
          </cell>
          <cell r="U14">
            <v>742732.36</v>
          </cell>
          <cell r="V14">
            <v>941224.29</v>
          </cell>
        </row>
        <row r="16">
          <cell r="B16">
            <v>137549.54</v>
          </cell>
          <cell r="M16">
            <v>422637.15</v>
          </cell>
          <cell r="N16">
            <v>418073.24</v>
          </cell>
          <cell r="O16">
            <v>596782.11</v>
          </cell>
          <cell r="P16">
            <v>281755.87</v>
          </cell>
          <cell r="Q16">
            <v>421273.58</v>
          </cell>
          <cell r="R16">
            <v>446003.54</v>
          </cell>
          <cell r="S16">
            <v>809545.91</v>
          </cell>
          <cell r="T16">
            <v>691420.45</v>
          </cell>
          <cell r="U16">
            <v>341345.36</v>
          </cell>
          <cell r="V16">
            <v>483496.65</v>
          </cell>
        </row>
        <row r="17">
          <cell r="M17">
            <v>0</v>
          </cell>
          <cell r="N17">
            <v>13688</v>
          </cell>
          <cell r="O17">
            <v>0</v>
          </cell>
          <cell r="P17">
            <v>0</v>
          </cell>
          <cell r="Q17">
            <v>0</v>
          </cell>
          <cell r="R17">
            <v>165200</v>
          </cell>
          <cell r="S17">
            <v>73128.78</v>
          </cell>
          <cell r="T17">
            <v>73128.78</v>
          </cell>
          <cell r="U17">
            <v>23600</v>
          </cell>
          <cell r="V17">
            <v>23600</v>
          </cell>
        </row>
        <row r="18">
          <cell r="B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176676.06</v>
          </cell>
          <cell r="S18">
            <v>0</v>
          </cell>
          <cell r="T18">
            <v>0</v>
          </cell>
          <cell r="U18">
            <v>3150</v>
          </cell>
          <cell r="V18">
            <v>174202.4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65928</v>
          </cell>
          <cell r="S19">
            <v>0</v>
          </cell>
          <cell r="T19">
            <v>0</v>
          </cell>
          <cell r="U19">
            <v>0</v>
          </cell>
          <cell r="V19">
            <v>635895.59</v>
          </cell>
        </row>
        <row r="20">
          <cell r="B20">
            <v>0</v>
          </cell>
          <cell r="M20">
            <v>41300</v>
          </cell>
          <cell r="N20">
            <v>562015.12</v>
          </cell>
          <cell r="O20">
            <v>1030979.66</v>
          </cell>
          <cell r="P20">
            <v>1362722.81</v>
          </cell>
          <cell r="Q20">
            <v>860221.41</v>
          </cell>
          <cell r="R20">
            <v>189174.66</v>
          </cell>
          <cell r="S20">
            <v>3362010</v>
          </cell>
          <cell r="T20">
            <v>20650</v>
          </cell>
          <cell r="U20">
            <v>1158463.7</v>
          </cell>
          <cell r="V20">
            <v>3519071.95</v>
          </cell>
        </row>
        <row r="21">
          <cell r="B21">
            <v>0</v>
          </cell>
          <cell r="M21">
            <v>858398.61</v>
          </cell>
          <cell r="N21">
            <v>307858.09000000003</v>
          </cell>
          <cell r="O21">
            <v>301857.15999999997</v>
          </cell>
          <cell r="P21">
            <v>317508.07</v>
          </cell>
          <cell r="Q21">
            <v>344510.18</v>
          </cell>
          <cell r="R21">
            <v>347668.06</v>
          </cell>
          <cell r="S21">
            <v>452912.67</v>
          </cell>
          <cell r="T21">
            <v>463095.11</v>
          </cell>
          <cell r="U21">
            <v>526407.72</v>
          </cell>
          <cell r="V21">
            <v>457637.82</v>
          </cell>
        </row>
        <row r="22">
          <cell r="M22">
            <v>0</v>
          </cell>
          <cell r="N22">
            <v>113553.77</v>
          </cell>
          <cell r="O22">
            <v>3215.5</v>
          </cell>
          <cell r="P22">
            <v>24721.5</v>
          </cell>
          <cell r="Q22">
            <v>0</v>
          </cell>
          <cell r="R22">
            <v>3722.9</v>
          </cell>
          <cell r="S22">
            <v>0</v>
          </cell>
          <cell r="T22">
            <v>34273.61</v>
          </cell>
          <cell r="U22">
            <v>7973.99</v>
          </cell>
          <cell r="V22">
            <v>47554.75</v>
          </cell>
        </row>
        <row r="23">
          <cell r="M23">
            <v>25950</v>
          </cell>
          <cell r="N23">
            <v>7379818.1399999997</v>
          </cell>
          <cell r="O23">
            <v>60614</v>
          </cell>
          <cell r="P23">
            <v>292182.46999999997</v>
          </cell>
          <cell r="Q23">
            <v>156510</v>
          </cell>
          <cell r="R23">
            <v>2095814.34</v>
          </cell>
          <cell r="S23">
            <v>628562.79</v>
          </cell>
          <cell r="T23">
            <v>588232.5</v>
          </cell>
          <cell r="U23">
            <v>692111.86</v>
          </cell>
          <cell r="V23">
            <v>7968093.4400000004</v>
          </cell>
        </row>
        <row r="24">
          <cell r="B24">
            <v>0</v>
          </cell>
          <cell r="M24">
            <v>0</v>
          </cell>
          <cell r="N24">
            <v>10500</v>
          </cell>
          <cell r="O24">
            <v>53246</v>
          </cell>
          <cell r="P24">
            <v>120837.8</v>
          </cell>
          <cell r="Q24">
            <v>185754</v>
          </cell>
          <cell r="R24">
            <v>975548.06</v>
          </cell>
          <cell r="S24">
            <v>227721.12</v>
          </cell>
          <cell r="T24">
            <v>162511.24</v>
          </cell>
          <cell r="U24">
            <v>200587.44</v>
          </cell>
          <cell r="V24">
            <v>158542.67000000001</v>
          </cell>
        </row>
        <row r="26">
          <cell r="M26">
            <v>0</v>
          </cell>
          <cell r="N26">
            <v>15900</v>
          </cell>
          <cell r="O26">
            <v>0</v>
          </cell>
          <cell r="P26">
            <v>42657.21</v>
          </cell>
          <cell r="Q26">
            <v>0</v>
          </cell>
          <cell r="R26">
            <v>20400</v>
          </cell>
          <cell r="S26">
            <v>10089</v>
          </cell>
          <cell r="T26">
            <v>41149</v>
          </cell>
          <cell r="U26">
            <v>152879.07</v>
          </cell>
          <cell r="V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30680</v>
          </cell>
          <cell r="Q27">
            <v>430522.41</v>
          </cell>
          <cell r="R27">
            <v>136644</v>
          </cell>
          <cell r="S27">
            <v>164465.45000000001</v>
          </cell>
          <cell r="T27">
            <v>0</v>
          </cell>
          <cell r="U27">
            <v>19470</v>
          </cell>
          <cell r="V27">
            <v>0</v>
          </cell>
        </row>
        <row r="28">
          <cell r="M28">
            <v>0</v>
          </cell>
          <cell r="N28">
            <v>240956</v>
          </cell>
          <cell r="O28">
            <v>0</v>
          </cell>
          <cell r="P28">
            <v>108740.07</v>
          </cell>
          <cell r="Q28">
            <v>0</v>
          </cell>
          <cell r="R28">
            <v>90049.1</v>
          </cell>
          <cell r="S28">
            <v>0</v>
          </cell>
          <cell r="T28">
            <v>51300.5</v>
          </cell>
          <cell r="U28">
            <v>55507.199999999997</v>
          </cell>
          <cell r="V28">
            <v>0</v>
          </cell>
        </row>
        <row r="29">
          <cell r="B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78273.38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42276.1</v>
          </cell>
          <cell r="S30">
            <v>71428.95</v>
          </cell>
          <cell r="T30">
            <v>0</v>
          </cell>
          <cell r="U30">
            <v>0</v>
          </cell>
          <cell r="V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M32">
            <v>229200</v>
          </cell>
          <cell r="N32">
            <v>240200</v>
          </cell>
          <cell r="O32">
            <v>238700</v>
          </cell>
          <cell r="P32">
            <v>249157.37</v>
          </cell>
          <cell r="Q32">
            <v>267200</v>
          </cell>
          <cell r="R32">
            <v>250700</v>
          </cell>
          <cell r="S32">
            <v>262200</v>
          </cell>
          <cell r="T32">
            <v>416200</v>
          </cell>
          <cell r="U32">
            <v>1387700</v>
          </cell>
          <cell r="V32">
            <v>249700</v>
          </cell>
        </row>
        <row r="33">
          <cell r="B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M34">
            <v>0</v>
          </cell>
          <cell r="N34">
            <v>2383519.6</v>
          </cell>
          <cell r="O34">
            <v>0</v>
          </cell>
          <cell r="P34">
            <v>146893.26999999999</v>
          </cell>
          <cell r="Q34">
            <v>186135.2</v>
          </cell>
          <cell r="R34">
            <v>382048.29</v>
          </cell>
          <cell r="S34">
            <v>184289.94</v>
          </cell>
          <cell r="T34">
            <v>25016</v>
          </cell>
          <cell r="U34">
            <v>338411.85</v>
          </cell>
          <cell r="V34">
            <v>0</v>
          </cell>
        </row>
        <row r="36">
          <cell r="B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M42">
            <v>0</v>
          </cell>
          <cell r="N42">
            <v>303082.48</v>
          </cell>
          <cell r="O42">
            <v>318724.18</v>
          </cell>
          <cell r="P42">
            <v>176573.41</v>
          </cell>
          <cell r="Q42">
            <v>0</v>
          </cell>
          <cell r="R42">
            <v>489635.45</v>
          </cell>
          <cell r="U42">
            <v>0</v>
          </cell>
          <cell r="V42">
            <v>0</v>
          </cell>
        </row>
        <row r="43">
          <cell r="B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65231.19</v>
          </cell>
          <cell r="S52">
            <v>0</v>
          </cell>
          <cell r="T52">
            <v>0</v>
          </cell>
          <cell r="U52">
            <v>267839.27</v>
          </cell>
          <cell r="V52">
            <v>0</v>
          </cell>
        </row>
        <row r="53">
          <cell r="B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B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0</v>
          </cell>
          <cell r="M56">
            <v>0</v>
          </cell>
          <cell r="N56">
            <v>0</v>
          </cell>
          <cell r="O56">
            <v>0</v>
          </cell>
          <cell r="P56">
            <v>100848.41</v>
          </cell>
          <cell r="Q56">
            <v>0</v>
          </cell>
          <cell r="R56">
            <v>0</v>
          </cell>
          <cell r="S56">
            <v>1107632.31</v>
          </cell>
          <cell r="T56">
            <v>127204</v>
          </cell>
          <cell r="U56">
            <v>0</v>
          </cell>
          <cell r="V56">
            <v>0</v>
          </cell>
        </row>
        <row r="57">
          <cell r="B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920400</v>
          </cell>
          <cell r="T57">
            <v>0</v>
          </cell>
          <cell r="U57">
            <v>0</v>
          </cell>
          <cell r="V57">
            <v>0</v>
          </cell>
        </row>
        <row r="58">
          <cell r="B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B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238301</v>
          </cell>
          <cell r="T59">
            <v>0</v>
          </cell>
          <cell r="U59">
            <v>0</v>
          </cell>
          <cell r="V59">
            <v>0</v>
          </cell>
        </row>
        <row r="60">
          <cell r="B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  <cell r="M62">
            <v>0</v>
          </cell>
          <cell r="N62">
            <v>10549757.619999999</v>
          </cell>
          <cell r="O62">
            <v>7477642.7300000004</v>
          </cell>
          <cell r="P62">
            <v>0</v>
          </cell>
          <cell r="Q62">
            <v>0</v>
          </cell>
          <cell r="R62">
            <v>11930376.449999999</v>
          </cell>
          <cell r="S62">
            <v>0</v>
          </cell>
          <cell r="T62">
            <v>0</v>
          </cell>
          <cell r="U62">
            <v>0</v>
          </cell>
          <cell r="V62">
            <v>16567497.039999999</v>
          </cell>
        </row>
        <row r="63">
          <cell r="B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560946.27</v>
          </cell>
          <cell r="T63">
            <v>915127.96</v>
          </cell>
          <cell r="U63">
            <v>0</v>
          </cell>
          <cell r="V63">
            <v>0</v>
          </cell>
        </row>
        <row r="64">
          <cell r="B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B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2"/>
  <sheetViews>
    <sheetView showGridLines="0" topLeftCell="A67" zoomScaleNormal="100" workbookViewId="0">
      <selection activeCell="A93" sqref="A93"/>
    </sheetView>
  </sheetViews>
  <sheetFormatPr baseColWidth="10" defaultColWidth="11.42578125" defaultRowHeight="15" x14ac:dyDescent="0.25"/>
  <cols>
    <col min="1" max="1" width="91.7109375" customWidth="1"/>
    <col min="2" max="3" width="17" style="37" customWidth="1"/>
  </cols>
  <sheetData>
    <row r="2" spans="1:3" ht="28.5" customHeight="1" x14ac:dyDescent="0.25">
      <c r="A2" s="1" t="s">
        <v>0</v>
      </c>
      <c r="B2" s="2"/>
      <c r="C2" s="2"/>
    </row>
    <row r="3" spans="1:3" ht="21" customHeight="1" x14ac:dyDescent="0.25">
      <c r="A3" s="3" t="s">
        <v>1</v>
      </c>
      <c r="B3" s="4"/>
      <c r="C3" s="4"/>
    </row>
    <row r="4" spans="1:3" ht="15.75" x14ac:dyDescent="0.25">
      <c r="A4" s="5">
        <v>2022</v>
      </c>
      <c r="B4" s="6"/>
      <c r="C4" s="6"/>
    </row>
    <row r="5" spans="1:3" ht="15.75" customHeight="1" x14ac:dyDescent="0.25">
      <c r="A5" s="7" t="s">
        <v>2</v>
      </c>
      <c r="B5" s="8"/>
      <c r="C5" s="8"/>
    </row>
    <row r="6" spans="1:3" ht="15.75" customHeight="1" x14ac:dyDescent="0.25">
      <c r="A6" s="9" t="s">
        <v>3</v>
      </c>
      <c r="B6" s="10"/>
      <c r="C6" s="10"/>
    </row>
    <row r="7" spans="1:3" ht="15" customHeight="1" x14ac:dyDescent="0.25">
      <c r="A7" s="11" t="s">
        <v>4</v>
      </c>
      <c r="B7" s="12" t="s">
        <v>5</v>
      </c>
      <c r="C7" s="12" t="s">
        <v>6</v>
      </c>
    </row>
    <row r="8" spans="1:3" ht="23.25" customHeight="1" x14ac:dyDescent="0.25">
      <c r="A8" s="11"/>
      <c r="B8" s="12"/>
      <c r="C8" s="12"/>
    </row>
    <row r="9" spans="1:3" x14ac:dyDescent="0.25">
      <c r="A9" s="13" t="s">
        <v>7</v>
      </c>
      <c r="B9" s="14"/>
      <c r="C9" s="14"/>
    </row>
    <row r="10" spans="1:3" s="17" customFormat="1" ht="20.100000000000001" customHeight="1" x14ac:dyDescent="0.25">
      <c r="A10" s="15" t="s">
        <v>8</v>
      </c>
      <c r="B10" s="16">
        <f>+B11+B12+B13+B14+B15</f>
        <v>116012210</v>
      </c>
      <c r="C10" s="16">
        <f>+C11+C12+C13+C14+C15</f>
        <v>142475162</v>
      </c>
    </row>
    <row r="11" spans="1:3" ht="17.25" x14ac:dyDescent="0.3">
      <c r="A11" s="18" t="s">
        <v>9</v>
      </c>
      <c r="B11" s="19">
        <v>80416785</v>
      </c>
      <c r="C11" s="20">
        <v>86457787</v>
      </c>
    </row>
    <row r="12" spans="1:3" ht="17.25" x14ac:dyDescent="0.3">
      <c r="A12" s="18" t="s">
        <v>10</v>
      </c>
      <c r="B12" s="19">
        <v>26434000</v>
      </c>
      <c r="C12" s="20">
        <v>44972000</v>
      </c>
    </row>
    <row r="13" spans="1:3" ht="17.25" x14ac:dyDescent="0.3">
      <c r="A13" s="18" t="s">
        <v>11</v>
      </c>
      <c r="B13" s="19">
        <v>486000</v>
      </c>
      <c r="C13" s="20">
        <v>486000</v>
      </c>
    </row>
    <row r="14" spans="1:3" ht="17.25" x14ac:dyDescent="0.3">
      <c r="A14" s="18" t="s">
        <v>12</v>
      </c>
      <c r="B14" s="19">
        <v>150000</v>
      </c>
      <c r="C14" s="20">
        <v>150000</v>
      </c>
    </row>
    <row r="15" spans="1:3" ht="17.25" x14ac:dyDescent="0.3">
      <c r="A15" s="18" t="s">
        <v>13</v>
      </c>
      <c r="B15" s="19">
        <v>8525425</v>
      </c>
      <c r="C15" s="20">
        <v>10409375</v>
      </c>
    </row>
    <row r="16" spans="1:3" s="17" customFormat="1" ht="20.100000000000001" customHeight="1" x14ac:dyDescent="0.25">
      <c r="A16" s="15" t="s">
        <v>14</v>
      </c>
      <c r="B16" s="16">
        <f>+B17+B18+B19+B20+B21+B22+B23+B24+B25</f>
        <v>68753902</v>
      </c>
      <c r="C16" s="16">
        <f>+C17+C18+C19+C20+C21+C22+C23+C24+C25</f>
        <v>163579903.97</v>
      </c>
    </row>
    <row r="17" spans="1:3" ht="17.25" x14ac:dyDescent="0.3">
      <c r="A17" s="18" t="s">
        <v>15</v>
      </c>
      <c r="B17" s="19">
        <v>4559360</v>
      </c>
      <c r="C17" s="20">
        <v>6633360</v>
      </c>
    </row>
    <row r="18" spans="1:3" ht="17.25" x14ac:dyDescent="0.3">
      <c r="A18" s="18" t="s">
        <v>16</v>
      </c>
      <c r="B18" s="19">
        <v>4759649</v>
      </c>
      <c r="C18" s="20">
        <v>4774149</v>
      </c>
    </row>
    <row r="19" spans="1:3" ht="17.25" x14ac:dyDescent="0.3">
      <c r="A19" s="18" t="s">
        <v>17</v>
      </c>
      <c r="B19" s="19">
        <v>901280</v>
      </c>
      <c r="C19" s="20">
        <v>901280</v>
      </c>
    </row>
    <row r="20" spans="1:3" ht="17.25" x14ac:dyDescent="0.3">
      <c r="A20" s="18" t="s">
        <v>18</v>
      </c>
      <c r="B20" s="19">
        <v>9128212</v>
      </c>
      <c r="C20" s="20">
        <v>18867792</v>
      </c>
    </row>
    <row r="21" spans="1:3" ht="17.25" x14ac:dyDescent="0.3">
      <c r="A21" s="18" t="s">
        <v>19</v>
      </c>
      <c r="B21" s="19">
        <v>17756055</v>
      </c>
      <c r="C21" s="20">
        <v>57722055</v>
      </c>
    </row>
    <row r="22" spans="1:3" ht="14.25" customHeight="1" x14ac:dyDescent="0.3">
      <c r="A22" s="18" t="s">
        <v>20</v>
      </c>
      <c r="B22" s="19">
        <v>2655093</v>
      </c>
      <c r="C22" s="20">
        <v>5260093</v>
      </c>
    </row>
    <row r="23" spans="1:3" ht="17.25" x14ac:dyDescent="0.3">
      <c r="A23" s="18" t="s">
        <v>21</v>
      </c>
      <c r="B23" s="19">
        <v>3030816</v>
      </c>
      <c r="C23" s="20">
        <v>3595170.54</v>
      </c>
    </row>
    <row r="24" spans="1:3" ht="17.25" x14ac:dyDescent="0.3">
      <c r="A24" s="18" t="s">
        <v>22</v>
      </c>
      <c r="B24" s="19">
        <v>24660437</v>
      </c>
      <c r="C24" s="20">
        <v>53956004.43</v>
      </c>
    </row>
    <row r="25" spans="1:3" ht="17.25" x14ac:dyDescent="0.3">
      <c r="A25" s="18" t="s">
        <v>23</v>
      </c>
      <c r="B25" s="19">
        <v>1303000</v>
      </c>
      <c r="C25" s="20">
        <v>11870000</v>
      </c>
    </row>
    <row r="26" spans="1:3" s="17" customFormat="1" ht="20.100000000000001" customHeight="1" x14ac:dyDescent="0.25">
      <c r="A26" s="15" t="s">
        <v>24</v>
      </c>
      <c r="B26" s="16">
        <f>+B27+B28+B29+B30+B31+B32+B33+B35</f>
        <v>13186048</v>
      </c>
      <c r="C26" s="16">
        <f>+C27+C28+C29+C30+C31+C32+C33+C35</f>
        <v>22512427.350000001</v>
      </c>
    </row>
    <row r="27" spans="1:3" ht="17.25" x14ac:dyDescent="0.3">
      <c r="A27" s="18" t="s">
        <v>25</v>
      </c>
      <c r="B27" s="19">
        <v>519200</v>
      </c>
      <c r="C27" s="20">
        <v>615077</v>
      </c>
    </row>
    <row r="28" spans="1:3" ht="17.25" x14ac:dyDescent="0.3">
      <c r="A28" s="18" t="s">
        <v>26</v>
      </c>
      <c r="B28" s="19">
        <v>3636342</v>
      </c>
      <c r="C28" s="20">
        <v>1184351</v>
      </c>
    </row>
    <row r="29" spans="1:3" ht="17.25" x14ac:dyDescent="0.3">
      <c r="A29" s="18" t="s">
        <v>27</v>
      </c>
      <c r="B29" s="19">
        <v>775357</v>
      </c>
      <c r="C29" s="20">
        <v>1035814.87</v>
      </c>
    </row>
    <row r="30" spans="1:3" ht="17.25" x14ac:dyDescent="0.3">
      <c r="A30" s="18" t="s">
        <v>28</v>
      </c>
      <c r="B30" s="19">
        <v>164494</v>
      </c>
      <c r="C30" s="20">
        <v>164494</v>
      </c>
    </row>
    <row r="31" spans="1:3" ht="17.25" x14ac:dyDescent="0.3">
      <c r="A31" s="18" t="s">
        <v>29</v>
      </c>
      <c r="B31" s="19">
        <v>24318</v>
      </c>
      <c r="C31" s="20">
        <v>1316268</v>
      </c>
    </row>
    <row r="32" spans="1:3" ht="17.25" x14ac:dyDescent="0.3">
      <c r="A32" s="18" t="s">
        <v>30</v>
      </c>
      <c r="B32" s="19">
        <v>10629</v>
      </c>
      <c r="C32" s="20">
        <v>113411.46</v>
      </c>
    </row>
    <row r="33" spans="1:3" ht="17.25" x14ac:dyDescent="0.3">
      <c r="A33" s="18" t="s">
        <v>31</v>
      </c>
      <c r="B33" s="19">
        <v>3584600</v>
      </c>
      <c r="C33" s="20">
        <v>4817100</v>
      </c>
    </row>
    <row r="34" spans="1:3" ht="17.25" x14ac:dyDescent="0.3">
      <c r="A34" s="18" t="s">
        <v>32</v>
      </c>
      <c r="B34" s="19"/>
      <c r="C34" s="20"/>
    </row>
    <row r="35" spans="1:3" ht="17.25" x14ac:dyDescent="0.3">
      <c r="A35" s="18" t="s">
        <v>33</v>
      </c>
      <c r="B35" s="19">
        <v>4471108</v>
      </c>
      <c r="C35" s="20">
        <v>13265911.02</v>
      </c>
    </row>
    <row r="36" spans="1:3" s="17" customFormat="1" ht="20.100000000000001" customHeight="1" x14ac:dyDescent="0.25">
      <c r="A36" s="15" t="s">
        <v>34</v>
      </c>
      <c r="B36" s="16">
        <f>+B43</f>
        <v>4053617</v>
      </c>
      <c r="C36" s="16">
        <f>+C37+C43</f>
        <v>5753617</v>
      </c>
    </row>
    <row r="37" spans="1:3" ht="15.75" x14ac:dyDescent="0.25">
      <c r="A37" s="18" t="s">
        <v>35</v>
      </c>
      <c r="B37" s="21">
        <v>0</v>
      </c>
      <c r="C37" s="22">
        <v>400000</v>
      </c>
    </row>
    <row r="38" spans="1:3" ht="15.75" x14ac:dyDescent="0.25">
      <c r="A38" s="18" t="s">
        <v>36</v>
      </c>
      <c r="B38" s="19">
        <v>0</v>
      </c>
      <c r="C38" s="19">
        <v>0</v>
      </c>
    </row>
    <row r="39" spans="1:3" ht="15.75" x14ac:dyDescent="0.25">
      <c r="A39" s="18" t="s">
        <v>37</v>
      </c>
      <c r="B39" s="19">
        <v>0</v>
      </c>
      <c r="C39" s="19">
        <v>0</v>
      </c>
    </row>
    <row r="40" spans="1:3" ht="15.75" x14ac:dyDescent="0.25">
      <c r="A40" s="18" t="s">
        <v>38</v>
      </c>
      <c r="B40" s="19">
        <v>0</v>
      </c>
      <c r="C40" s="19">
        <v>0</v>
      </c>
    </row>
    <row r="41" spans="1:3" ht="15.75" x14ac:dyDescent="0.25">
      <c r="A41" s="18" t="s">
        <v>39</v>
      </c>
      <c r="B41" s="19">
        <v>0</v>
      </c>
      <c r="C41" s="19">
        <v>0</v>
      </c>
    </row>
    <row r="42" spans="1:3" ht="15.75" x14ac:dyDescent="0.25">
      <c r="A42" s="18" t="s">
        <v>40</v>
      </c>
      <c r="B42" s="19">
        <v>0</v>
      </c>
      <c r="C42" s="19">
        <v>0</v>
      </c>
    </row>
    <row r="43" spans="1:3" ht="15.75" x14ac:dyDescent="0.25">
      <c r="A43" s="18" t="s">
        <v>41</v>
      </c>
      <c r="B43" s="19">
        <v>4053617</v>
      </c>
      <c r="C43" s="19">
        <v>5353617</v>
      </c>
    </row>
    <row r="44" spans="1:3" ht="15.75" x14ac:dyDescent="0.25">
      <c r="A44" s="18" t="s">
        <v>42</v>
      </c>
      <c r="B44" s="19">
        <v>0</v>
      </c>
      <c r="C44" s="19">
        <v>0</v>
      </c>
    </row>
    <row r="45" spans="1:3" s="17" customFormat="1" ht="20.100000000000001" customHeight="1" x14ac:dyDescent="0.25">
      <c r="A45" s="15" t="s">
        <v>43</v>
      </c>
      <c r="B45" s="16">
        <v>0</v>
      </c>
      <c r="C45" s="16">
        <v>0</v>
      </c>
    </row>
    <row r="46" spans="1:3" ht="15.75" x14ac:dyDescent="0.25">
      <c r="A46" s="18" t="s">
        <v>44</v>
      </c>
      <c r="B46" s="19">
        <v>0</v>
      </c>
      <c r="C46" s="19">
        <v>0</v>
      </c>
    </row>
    <row r="47" spans="1:3" ht="15.75" x14ac:dyDescent="0.25">
      <c r="A47" s="18" t="s">
        <v>45</v>
      </c>
      <c r="B47" s="19">
        <v>0</v>
      </c>
      <c r="C47" s="19">
        <v>0</v>
      </c>
    </row>
    <row r="48" spans="1:3" ht="15.75" x14ac:dyDescent="0.25">
      <c r="A48" s="18" t="s">
        <v>46</v>
      </c>
      <c r="B48" s="19">
        <v>0</v>
      </c>
      <c r="C48" s="19">
        <v>0</v>
      </c>
    </row>
    <row r="49" spans="1:3" ht="15.75" x14ac:dyDescent="0.25">
      <c r="A49" s="18" t="s">
        <v>47</v>
      </c>
      <c r="B49" s="19">
        <v>0</v>
      </c>
      <c r="C49" s="19">
        <v>0</v>
      </c>
    </row>
    <row r="50" spans="1:3" ht="15.75" x14ac:dyDescent="0.25">
      <c r="A50" s="18" t="s">
        <v>48</v>
      </c>
      <c r="B50" s="19">
        <v>0</v>
      </c>
      <c r="C50" s="19">
        <v>0</v>
      </c>
    </row>
    <row r="51" spans="1:3" ht="15.75" x14ac:dyDescent="0.25">
      <c r="A51" s="18" t="s">
        <v>49</v>
      </c>
      <c r="B51" s="19">
        <v>0</v>
      </c>
      <c r="C51" s="19">
        <v>0</v>
      </c>
    </row>
    <row r="52" spans="1:3" s="17" customFormat="1" ht="20.100000000000001" customHeight="1" x14ac:dyDescent="0.25">
      <c r="A52" s="15" t="s">
        <v>50</v>
      </c>
      <c r="B52" s="16">
        <f>+B53+B54+B57+B58+B60</f>
        <v>15311373</v>
      </c>
      <c r="C52" s="16">
        <f>+C53+C54+C57+C58+C60+C56+C61</f>
        <v>75333373.349999994</v>
      </c>
    </row>
    <row r="53" spans="1:3" ht="17.25" x14ac:dyDescent="0.3">
      <c r="A53" s="18" t="s">
        <v>51</v>
      </c>
      <c r="B53" s="19">
        <v>10337513</v>
      </c>
      <c r="C53" s="20">
        <v>46957513.350000001</v>
      </c>
    </row>
    <row r="54" spans="1:3" ht="17.25" x14ac:dyDescent="0.3">
      <c r="A54" s="18" t="s">
        <v>52</v>
      </c>
      <c r="B54" s="19">
        <v>368160</v>
      </c>
      <c r="C54" s="20">
        <v>968160</v>
      </c>
    </row>
    <row r="55" spans="1:3" ht="17.25" x14ac:dyDescent="0.3">
      <c r="A55" s="18" t="s">
        <v>53</v>
      </c>
      <c r="B55" s="19">
        <v>0</v>
      </c>
      <c r="C55" s="20">
        <v>0</v>
      </c>
    </row>
    <row r="56" spans="1:3" ht="17.25" x14ac:dyDescent="0.3">
      <c r="A56" s="18" t="s">
        <v>54</v>
      </c>
      <c r="B56" s="19">
        <v>0</v>
      </c>
      <c r="C56" s="20">
        <v>14379000</v>
      </c>
    </row>
    <row r="57" spans="1:3" ht="17.25" x14ac:dyDescent="0.3">
      <c r="A57" s="18" t="s">
        <v>55</v>
      </c>
      <c r="B57" s="19">
        <v>4155700</v>
      </c>
      <c r="C57" s="20">
        <v>8184700</v>
      </c>
    </row>
    <row r="58" spans="1:3" ht="15" customHeight="1" x14ac:dyDescent="0.3">
      <c r="A58" s="18" t="s">
        <v>56</v>
      </c>
      <c r="B58" s="19">
        <v>400000</v>
      </c>
      <c r="C58" s="20">
        <v>3355000</v>
      </c>
    </row>
    <row r="59" spans="1:3" ht="17.25" x14ac:dyDescent="0.3">
      <c r="A59" s="18" t="s">
        <v>57</v>
      </c>
      <c r="B59" s="19">
        <v>0</v>
      </c>
      <c r="C59" s="20">
        <v>0</v>
      </c>
    </row>
    <row r="60" spans="1:3" ht="17.25" x14ac:dyDescent="0.3">
      <c r="A60" s="18" t="s">
        <v>58</v>
      </c>
      <c r="B60" s="19">
        <v>50000</v>
      </c>
      <c r="C60" s="20">
        <v>289000</v>
      </c>
    </row>
    <row r="61" spans="1:3" ht="17.25" x14ac:dyDescent="0.3">
      <c r="A61" s="18" t="s">
        <v>59</v>
      </c>
      <c r="B61" s="19">
        <v>0</v>
      </c>
      <c r="C61" s="20">
        <v>1200000</v>
      </c>
    </row>
    <row r="62" spans="1:3" s="17" customFormat="1" ht="20.100000000000001" customHeight="1" x14ac:dyDescent="0.25">
      <c r="A62" s="15" t="s">
        <v>60</v>
      </c>
      <c r="B62" s="16">
        <f>+B63</f>
        <v>0</v>
      </c>
      <c r="C62" s="16">
        <f>+C63+C64</f>
        <v>57600000</v>
      </c>
    </row>
    <row r="63" spans="1:3" ht="15.75" x14ac:dyDescent="0.25">
      <c r="A63" s="18" t="s">
        <v>61</v>
      </c>
      <c r="B63" s="19">
        <v>0</v>
      </c>
      <c r="C63" s="19">
        <v>47600000</v>
      </c>
    </row>
    <row r="64" spans="1:3" ht="15.75" x14ac:dyDescent="0.25">
      <c r="A64" s="18" t="s">
        <v>62</v>
      </c>
      <c r="B64" s="19">
        <v>0</v>
      </c>
      <c r="C64" s="19">
        <v>10000000</v>
      </c>
    </row>
    <row r="65" spans="1:3" ht="15.75" x14ac:dyDescent="0.25">
      <c r="A65" s="18" t="s">
        <v>63</v>
      </c>
      <c r="B65" s="19">
        <v>0</v>
      </c>
      <c r="C65" s="19">
        <v>0</v>
      </c>
    </row>
    <row r="66" spans="1:3" ht="15.75" x14ac:dyDescent="0.25">
      <c r="A66" s="18" t="s">
        <v>64</v>
      </c>
      <c r="B66" s="19">
        <v>0</v>
      </c>
      <c r="C66" s="19">
        <v>0</v>
      </c>
    </row>
    <row r="67" spans="1:3" s="17" customFormat="1" ht="20.100000000000001" customHeight="1" x14ac:dyDescent="0.25">
      <c r="A67" s="15" t="s">
        <v>65</v>
      </c>
      <c r="B67" s="16">
        <v>0</v>
      </c>
      <c r="C67" s="16">
        <v>0</v>
      </c>
    </row>
    <row r="68" spans="1:3" ht="15.75" x14ac:dyDescent="0.25">
      <c r="A68" s="18" t="s">
        <v>66</v>
      </c>
      <c r="B68" s="19">
        <v>0</v>
      </c>
      <c r="C68" s="19">
        <v>0</v>
      </c>
    </row>
    <row r="69" spans="1:3" ht="15.75" x14ac:dyDescent="0.25">
      <c r="A69" s="18" t="s">
        <v>67</v>
      </c>
      <c r="B69" s="19">
        <v>0</v>
      </c>
      <c r="C69" s="19">
        <v>0</v>
      </c>
    </row>
    <row r="70" spans="1:3" s="17" customFormat="1" ht="20.100000000000001" customHeight="1" x14ac:dyDescent="0.25">
      <c r="A70" s="15" t="s">
        <v>68</v>
      </c>
      <c r="B70" s="16">
        <v>0</v>
      </c>
      <c r="C70" s="16">
        <v>0</v>
      </c>
    </row>
    <row r="71" spans="1:3" ht="15.75" x14ac:dyDescent="0.25">
      <c r="A71" s="18" t="s">
        <v>69</v>
      </c>
      <c r="B71" s="19">
        <v>0</v>
      </c>
      <c r="C71" s="19">
        <v>0</v>
      </c>
    </row>
    <row r="72" spans="1:3" ht="15.75" x14ac:dyDescent="0.25">
      <c r="A72" s="18" t="s">
        <v>70</v>
      </c>
      <c r="B72" s="19">
        <v>0</v>
      </c>
      <c r="C72" s="19">
        <v>0</v>
      </c>
    </row>
    <row r="73" spans="1:3" ht="15.75" x14ac:dyDescent="0.25">
      <c r="A73" s="18" t="s">
        <v>71</v>
      </c>
      <c r="B73" s="19">
        <v>0</v>
      </c>
      <c r="C73" s="19">
        <v>0</v>
      </c>
    </row>
    <row r="74" spans="1:3" s="17" customFormat="1" ht="20.100000000000001" customHeight="1" x14ac:dyDescent="0.25">
      <c r="A74" s="15" t="s">
        <v>72</v>
      </c>
      <c r="B74" s="16">
        <v>0</v>
      </c>
      <c r="C74" s="16">
        <v>0</v>
      </c>
    </row>
    <row r="75" spans="1:3" ht="15.75" x14ac:dyDescent="0.25">
      <c r="A75" s="23" t="s">
        <v>73</v>
      </c>
      <c r="B75" s="24">
        <v>0</v>
      </c>
      <c r="C75" s="24">
        <v>0</v>
      </c>
    </row>
    <row r="76" spans="1:3" ht="15.75" x14ac:dyDescent="0.25">
      <c r="A76" s="18" t="s">
        <v>74</v>
      </c>
      <c r="B76" s="19">
        <v>0</v>
      </c>
      <c r="C76" s="19">
        <v>0</v>
      </c>
    </row>
    <row r="77" spans="1:3" ht="15.75" x14ac:dyDescent="0.25">
      <c r="A77" s="18" t="s">
        <v>75</v>
      </c>
      <c r="B77" s="19">
        <v>0</v>
      </c>
      <c r="C77" s="19">
        <v>0</v>
      </c>
    </row>
    <row r="78" spans="1:3" s="17" customFormat="1" ht="20.100000000000001" customHeight="1" x14ac:dyDescent="0.25">
      <c r="A78" s="15" t="s">
        <v>76</v>
      </c>
      <c r="B78" s="16">
        <v>0</v>
      </c>
      <c r="C78" s="16">
        <v>0</v>
      </c>
    </row>
    <row r="79" spans="1:3" ht="15.75" x14ac:dyDescent="0.25">
      <c r="A79" s="18" t="s">
        <v>77</v>
      </c>
      <c r="B79" s="19">
        <v>0</v>
      </c>
      <c r="C79" s="19">
        <v>0</v>
      </c>
    </row>
    <row r="80" spans="1:3" ht="15.75" x14ac:dyDescent="0.25">
      <c r="A80" s="18" t="s">
        <v>78</v>
      </c>
      <c r="B80" s="19">
        <v>0</v>
      </c>
      <c r="C80" s="19">
        <v>0</v>
      </c>
    </row>
    <row r="81" spans="1:3" s="17" customFormat="1" ht="20.100000000000001" customHeight="1" x14ac:dyDescent="0.25">
      <c r="A81" s="15" t="s">
        <v>79</v>
      </c>
      <c r="B81" s="16">
        <v>0</v>
      </c>
      <c r="C81" s="16">
        <v>0</v>
      </c>
    </row>
    <row r="82" spans="1:3" ht="15.75" x14ac:dyDescent="0.25">
      <c r="A82" s="18" t="s">
        <v>80</v>
      </c>
      <c r="B82" s="19">
        <v>0</v>
      </c>
      <c r="C82" s="19">
        <v>0</v>
      </c>
    </row>
    <row r="83" spans="1:3" x14ac:dyDescent="0.25">
      <c r="A83" s="25" t="s">
        <v>81</v>
      </c>
      <c r="B83" s="26">
        <f>+B10+B16+B26+B36+B52+B62</f>
        <v>217317150</v>
      </c>
      <c r="C83" s="26">
        <f>SUM(C10+C16+C26+C36+C52+C62)</f>
        <v>467254483.67000008</v>
      </c>
    </row>
    <row r="94" spans="1:3" ht="18.75" x14ac:dyDescent="0.3">
      <c r="A94" s="27"/>
      <c r="B94"/>
      <c r="C94"/>
    </row>
    <row r="95" spans="1:3" ht="18.75" x14ac:dyDescent="0.3">
      <c r="A95" s="28"/>
      <c r="B95"/>
      <c r="C95"/>
    </row>
    <row r="96" spans="1:3" ht="14.25" customHeight="1" x14ac:dyDescent="0.3">
      <c r="A96" s="29"/>
      <c r="B96"/>
      <c r="C96"/>
    </row>
    <row r="97" spans="1:3" ht="21" x14ac:dyDescent="0.35">
      <c r="A97" s="30"/>
      <c r="B97" s="31"/>
      <c r="C97" s="32"/>
    </row>
    <row r="98" spans="1:3" ht="15.75" x14ac:dyDescent="0.25">
      <c r="A98" s="33"/>
      <c r="B98" s="34"/>
      <c r="C98" s="34"/>
    </row>
    <row r="99" spans="1:3" ht="15.75" x14ac:dyDescent="0.25">
      <c r="A99" s="35"/>
      <c r="B99" s="36"/>
      <c r="C99" s="36"/>
    </row>
    <row r="101" spans="1:3" ht="26.25" customHeight="1" x14ac:dyDescent="0.25"/>
    <row r="102" spans="1:3" ht="33.75" customHeight="1" x14ac:dyDescent="0.25"/>
  </sheetData>
  <mergeCells count="10">
    <mergeCell ref="B98:C98"/>
    <mergeCell ref="B99:C99"/>
    <mergeCell ref="A2:C2"/>
    <mergeCell ref="A3:C3"/>
    <mergeCell ref="A4:C4"/>
    <mergeCell ref="A5:C5"/>
    <mergeCell ref="A6:C6"/>
    <mergeCell ref="A7:A8"/>
    <mergeCell ref="B7:B8"/>
    <mergeCell ref="C7:C8"/>
  </mergeCells>
  <printOptions horizontalCentered="1"/>
  <pageMargins left="0.1" right="0.1" top="0.22" bottom="0.17" header="0.17" footer="0.17"/>
  <pageSetup paperSize="5" scale="62" orientation="portrait" r:id="rId1"/>
  <rowBreaks count="1" manualBreakCount="1">
    <brk id="96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01"/>
  <sheetViews>
    <sheetView showGridLines="0" view="pageBreakPreview" zoomScale="70" zoomScaleNormal="70" zoomScaleSheetLayoutView="70" workbookViewId="0">
      <pane ySplit="1" topLeftCell="A64" activePane="bottomLeft" state="frozen"/>
      <selection pane="bottomLeft" activeCell="K99" sqref="K99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9.7109375" bestFit="1" customWidth="1"/>
    <col min="6" max="6" width="22.5703125" customWidth="1"/>
    <col min="7" max="15" width="19.7109375" customWidth="1"/>
    <col min="16" max="16" width="21.140625" bestFit="1" customWidth="1"/>
  </cols>
  <sheetData>
    <row r="1" spans="1:17" ht="28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1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5.75" x14ac:dyDescent="0.25">
      <c r="A3" s="6">
        <v>2022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15.75" customHeight="1" x14ac:dyDescent="0.25">
      <c r="A4" s="8" t="s">
        <v>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15.7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25.5" customHeight="1" x14ac:dyDescent="0.25">
      <c r="A6" s="38" t="s">
        <v>4</v>
      </c>
      <c r="B6" s="39" t="s">
        <v>5</v>
      </c>
      <c r="C6" s="39" t="s">
        <v>6</v>
      </c>
      <c r="D6" s="40" t="s">
        <v>83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18.75" x14ac:dyDescent="0.3">
      <c r="A7" s="38"/>
      <c r="B7" s="43"/>
      <c r="C7" s="43"/>
      <c r="D7" s="44" t="s">
        <v>84</v>
      </c>
      <c r="E7" s="44" t="s">
        <v>85</v>
      </c>
      <c r="F7" s="44" t="s">
        <v>86</v>
      </c>
      <c r="G7" s="44" t="s">
        <v>87</v>
      </c>
      <c r="H7" s="44" t="s">
        <v>88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 t="s">
        <v>95</v>
      </c>
      <c r="P7" s="44" t="s">
        <v>96</v>
      </c>
    </row>
    <row r="8" spans="1:17" ht="18.75" x14ac:dyDescent="0.3">
      <c r="A8" s="45" t="s">
        <v>7</v>
      </c>
      <c r="B8" s="3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spans="1:17" s="17" customFormat="1" ht="20.100000000000001" customHeight="1" x14ac:dyDescent="0.25">
      <c r="A9" s="15" t="s">
        <v>8</v>
      </c>
      <c r="B9" s="16">
        <v>116012210</v>
      </c>
      <c r="C9" s="16">
        <f>+C10+C11+C12+C13+C14</f>
        <v>142475162</v>
      </c>
      <c r="D9" s="16">
        <f>SUM(D10:D14)</f>
        <v>6399833.3200000003</v>
      </c>
      <c r="E9" s="16">
        <f t="shared" ref="E9:M9" si="0">SUM(E10:E14)</f>
        <v>8454817.7599999998</v>
      </c>
      <c r="F9" s="16">
        <f t="shared" si="0"/>
        <v>7463064.4500000002</v>
      </c>
      <c r="G9" s="16">
        <f t="shared" si="0"/>
        <v>11162028.350000001</v>
      </c>
      <c r="H9" s="16">
        <f t="shared" si="0"/>
        <v>8410544.7899999991</v>
      </c>
      <c r="I9" s="16">
        <f t="shared" si="0"/>
        <v>8043475.3200000003</v>
      </c>
      <c r="J9" s="16">
        <f t="shared" si="0"/>
        <v>7839836.54</v>
      </c>
      <c r="K9" s="16">
        <f t="shared" si="0"/>
        <v>8253817.040000001</v>
      </c>
      <c r="L9" s="16">
        <f t="shared" si="0"/>
        <v>8273259.9800000004</v>
      </c>
      <c r="M9" s="16">
        <f t="shared" si="0"/>
        <v>11951587.899999999</v>
      </c>
      <c r="N9" s="16">
        <f>SUM(N10:N14)</f>
        <v>15132192.030000001</v>
      </c>
      <c r="O9" s="16">
        <f>SUM(O10:O14)</f>
        <v>24445606.809999999</v>
      </c>
      <c r="P9" s="16">
        <f>SUM(D9:O9)</f>
        <v>125830064.28999999</v>
      </c>
      <c r="Q9" s="48"/>
    </row>
    <row r="10" spans="1:17" s="17" customFormat="1" ht="20.100000000000001" customHeight="1" x14ac:dyDescent="0.3">
      <c r="A10" s="49" t="s">
        <v>9</v>
      </c>
      <c r="B10" s="19">
        <v>80416785</v>
      </c>
      <c r="C10" s="20">
        <v>86457787</v>
      </c>
      <c r="D10" s="19">
        <f>+'[1]P3 Ejecutado-Devengado'!B10</f>
        <v>5203313.34</v>
      </c>
      <c r="E10" s="19">
        <f>+'[1]P3 Ejecutado-Devengado'!M10</f>
        <v>6117833.3499999996</v>
      </c>
      <c r="F10" s="19">
        <f>+'[1]P3 Ejecutado-Devengado'!N10</f>
        <v>5647987.0899999999</v>
      </c>
      <c r="G10" s="19">
        <f>+'[1]P3 Ejecutado-Devengado'!O10</f>
        <v>5622223.5300000003</v>
      </c>
      <c r="H10" s="19">
        <f>+'[1]P3 Ejecutado-Devengado'!P10</f>
        <v>6043708.5</v>
      </c>
      <c r="I10" s="19">
        <f>+'[1]P3 Ejecutado-Devengado'!Q10</f>
        <v>6076966.6699999999</v>
      </c>
      <c r="J10" s="19">
        <f>+'[1]P3 Ejecutado-Devengado'!R10</f>
        <v>5910700</v>
      </c>
      <c r="K10" s="19">
        <f>+'[1]P3 Ejecutado-Devengado'!S10</f>
        <v>6297548.7300000004</v>
      </c>
      <c r="L10" s="19">
        <f>+'[1]P3 Ejecutado-Devengado'!T10</f>
        <v>6304520.1200000001</v>
      </c>
      <c r="M10" s="19">
        <f>+'[1]P3 Ejecutado-Devengado'!U10</f>
        <v>4950133.34</v>
      </c>
      <c r="N10" s="19">
        <f>+'[1]P3 Ejecutado-Devengado'!V10</f>
        <v>13060970.08</v>
      </c>
      <c r="O10" s="19">
        <v>6978613.6100000003</v>
      </c>
      <c r="P10" s="19">
        <f>SUM(D10:O10)</f>
        <v>78214518.359999999</v>
      </c>
    </row>
    <row r="11" spans="1:17" s="17" customFormat="1" ht="20.100000000000001" customHeight="1" x14ac:dyDescent="0.3">
      <c r="A11" s="49" t="s">
        <v>10</v>
      </c>
      <c r="B11" s="19">
        <v>26434000</v>
      </c>
      <c r="C11" s="20">
        <v>44972000</v>
      </c>
      <c r="D11" s="19">
        <f>+'[1]P3 Ejecutado-Devengado'!B11</f>
        <v>425000</v>
      </c>
      <c r="E11" s="19">
        <f>+'[1]P3 Ejecutado-Devengado'!M11</f>
        <v>1443000</v>
      </c>
      <c r="F11" s="19">
        <f>+'[1]P3 Ejecutado-Devengado'!N11</f>
        <v>1004000</v>
      </c>
      <c r="G11" s="19">
        <f>+'[1]P3 Ejecutado-Devengado'!O11</f>
        <v>4735300</v>
      </c>
      <c r="H11" s="19">
        <f>+'[1]P3 Ejecutado-Devengado'!P11</f>
        <v>1507800</v>
      </c>
      <c r="I11" s="19">
        <f>+'[1]P3 Ejecutado-Devengado'!Q11</f>
        <v>1067000</v>
      </c>
      <c r="J11" s="19">
        <f>+'[1]P3 Ejecutado-Devengado'!R11</f>
        <v>1053666.67</v>
      </c>
      <c r="K11" s="19">
        <f>+'[1]P3 Ejecutado-Devengado'!S11</f>
        <v>1085000</v>
      </c>
      <c r="L11" s="19">
        <f>+'[1]P3 Ejecutado-Devengado'!T11</f>
        <v>1044000</v>
      </c>
      <c r="M11" s="19">
        <f>+'[1]P3 Ejecutado-Devengado'!U11</f>
        <v>6258722.2000000002</v>
      </c>
      <c r="N11" s="19">
        <f>+'[1]P3 Ejecutado-Devengado'!V11</f>
        <v>1122533.3400000001</v>
      </c>
      <c r="O11" s="19">
        <v>16522800</v>
      </c>
      <c r="P11" s="19">
        <f>SUM(D11:O11)</f>
        <v>37268822.210000001</v>
      </c>
    </row>
    <row r="12" spans="1:17" s="17" customFormat="1" ht="20.100000000000001" customHeight="1" x14ac:dyDescent="0.3">
      <c r="A12" s="49" t="s">
        <v>11</v>
      </c>
      <c r="B12" s="19">
        <v>486000</v>
      </c>
      <c r="C12" s="20">
        <v>486000</v>
      </c>
      <c r="D12" s="19">
        <f>+'[1]P3 Ejecutado-Devengado'!B12</f>
        <v>0</v>
      </c>
      <c r="E12" s="19">
        <f>+'[1]P3 Ejecutado-Devengado'!M12</f>
        <v>0</v>
      </c>
      <c r="F12" s="19">
        <f>+'[1]P3 Ejecutado-Devengado'!N12</f>
        <v>0</v>
      </c>
      <c r="G12" s="19">
        <f>+'[1]P3 Ejecutado-Devengado'!O12</f>
        <v>0</v>
      </c>
      <c r="H12" s="19">
        <f>+'[1]P3 Ejecutado-Devengado'!P12</f>
        <v>0</v>
      </c>
      <c r="I12" s="19">
        <f>+'[1]P3 Ejecutado-Devengado'!Q12</f>
        <v>0</v>
      </c>
      <c r="J12" s="19">
        <f>+'[1]P3 Ejecutado-Devengado'!R12</f>
        <v>0</v>
      </c>
      <c r="K12" s="19">
        <f>+'[1]P3 Ejecutado-Devengado'!S12</f>
        <v>0</v>
      </c>
      <c r="L12" s="19">
        <f>+'[1]P3 Ejecutado-Devengado'!T12</f>
        <v>0</v>
      </c>
      <c r="M12" s="19">
        <f>+'[1]P3 Ejecutado-Devengado'!U12</f>
        <v>0</v>
      </c>
      <c r="N12" s="19">
        <f>+'[1]P3 Ejecutado-Devengado'!V12</f>
        <v>7464.32</v>
      </c>
      <c r="O12" s="19"/>
      <c r="P12" s="19">
        <f>SUM(D12:N12)</f>
        <v>7464.32</v>
      </c>
    </row>
    <row r="13" spans="1:17" s="17" customFormat="1" ht="20.100000000000001" customHeight="1" x14ac:dyDescent="0.3">
      <c r="A13" s="49" t="s">
        <v>12</v>
      </c>
      <c r="B13" s="19">
        <v>150000</v>
      </c>
      <c r="C13" s="20">
        <v>150000</v>
      </c>
      <c r="D13" s="19">
        <f>+'[1]P3 Ejecutado-Devengado'!B13</f>
        <v>0</v>
      </c>
      <c r="E13" s="19">
        <f>+'[1]P3 Ejecutado-Devengado'!M13</f>
        <v>0</v>
      </c>
      <c r="F13" s="19">
        <f>+'[1]P3 Ejecutado-Devengado'!N13</f>
        <v>0</v>
      </c>
      <c r="G13" s="19">
        <f>+'[1]P3 Ejecutado-Devengado'!O13</f>
        <v>0</v>
      </c>
      <c r="H13" s="19">
        <f>+'[1]P3 Ejecutado-Devengado'!P13</f>
        <v>0</v>
      </c>
      <c r="I13" s="19">
        <f>+'[1]P3 Ejecutado-Devengado'!Q13</f>
        <v>0</v>
      </c>
      <c r="J13" s="19">
        <f>+'[1]P3 Ejecutado-Devengado'!R13</f>
        <v>0</v>
      </c>
      <c r="K13" s="19">
        <f>+'[1]P3 Ejecutado-Devengado'!S13</f>
        <v>0</v>
      </c>
      <c r="L13" s="19">
        <f>+'[1]P3 Ejecutado-Devengado'!T13</f>
        <v>0</v>
      </c>
      <c r="M13" s="19">
        <f>+'[1]P3 Ejecutado-Devengado'!U13</f>
        <v>0</v>
      </c>
      <c r="N13" s="19">
        <f>+'[1]P3 Ejecutado-Devengado'!V13</f>
        <v>0</v>
      </c>
      <c r="O13" s="19"/>
      <c r="P13" s="19">
        <f>SUM(D13:N13)</f>
        <v>0</v>
      </c>
    </row>
    <row r="14" spans="1:17" s="17" customFormat="1" ht="20.100000000000001" customHeight="1" x14ac:dyDescent="0.3">
      <c r="A14" s="49" t="s">
        <v>13</v>
      </c>
      <c r="B14" s="19">
        <v>8525425</v>
      </c>
      <c r="C14" s="20">
        <v>10409375</v>
      </c>
      <c r="D14" s="19">
        <f>+'[1]P3 Ejecutado-Devengado'!B14</f>
        <v>771519.98</v>
      </c>
      <c r="E14" s="19">
        <f>+'[1]P3 Ejecutado-Devengado'!M14</f>
        <v>893984.41</v>
      </c>
      <c r="F14" s="19">
        <f>+'[1]P3 Ejecutado-Devengado'!N14</f>
        <v>811077.36</v>
      </c>
      <c r="G14" s="19">
        <f>+'[1]P3 Ejecutado-Devengado'!O14</f>
        <v>804504.82</v>
      </c>
      <c r="H14" s="19">
        <f>+'[1]P3 Ejecutado-Devengado'!P14</f>
        <v>859036.29</v>
      </c>
      <c r="I14" s="19">
        <f>+'[1]P3 Ejecutado-Devengado'!Q14</f>
        <v>899508.65</v>
      </c>
      <c r="J14" s="19">
        <f>+'[1]P3 Ejecutado-Devengado'!R14</f>
        <v>875469.87</v>
      </c>
      <c r="K14" s="19">
        <f>+'[1]P3 Ejecutado-Devengado'!S14</f>
        <v>871268.31</v>
      </c>
      <c r="L14" s="19">
        <f>+'[1]P3 Ejecutado-Devengado'!T14</f>
        <v>924739.86</v>
      </c>
      <c r="M14" s="19">
        <f>+'[1]P3 Ejecutado-Devengado'!U14</f>
        <v>742732.36</v>
      </c>
      <c r="N14" s="19">
        <f>+'[1]P3 Ejecutado-Devengado'!V14</f>
        <v>941224.29</v>
      </c>
      <c r="O14" s="19">
        <v>944193.2</v>
      </c>
      <c r="P14" s="19">
        <f>SUM(D14:O14)</f>
        <v>10339259.399999999</v>
      </c>
    </row>
    <row r="15" spans="1:17" s="17" customFormat="1" ht="20.100000000000001" customHeight="1" x14ac:dyDescent="0.25">
      <c r="A15" s="15" t="s">
        <v>14</v>
      </c>
      <c r="B15" s="16">
        <v>68753902</v>
      </c>
      <c r="C15" s="16">
        <f>+C16+C17+C18+C19+C20+C21+C22+C23+C24</f>
        <v>163579903.97</v>
      </c>
      <c r="D15" s="16">
        <f>SUM(D16:D24)</f>
        <v>168653.51</v>
      </c>
      <c r="E15" s="16">
        <f t="shared" ref="E15:M15" si="1">SUM(E16:E24)</f>
        <v>1348285.76</v>
      </c>
      <c r="F15" s="16">
        <f t="shared" si="1"/>
        <v>8805506.3599999994</v>
      </c>
      <c r="G15" s="16">
        <f t="shared" si="1"/>
        <v>2046694.43</v>
      </c>
      <c r="H15" s="16">
        <f t="shared" si="1"/>
        <v>2399728.52</v>
      </c>
      <c r="I15" s="16">
        <f t="shared" si="1"/>
        <v>1968269.17</v>
      </c>
      <c r="J15" s="16">
        <f t="shared" si="1"/>
        <v>4465735.62</v>
      </c>
      <c r="K15" s="16">
        <f t="shared" si="1"/>
        <v>5553881.2700000005</v>
      </c>
      <c r="L15" s="16">
        <f t="shared" si="1"/>
        <v>2033311.69</v>
      </c>
      <c r="M15" s="16">
        <f t="shared" si="1"/>
        <v>2953640.07</v>
      </c>
      <c r="N15" s="16">
        <f>SUM(N16:N24)</f>
        <v>13468095.270000001</v>
      </c>
      <c r="O15" s="16">
        <f t="shared" ref="O15" si="2">SUM(O16:O24)</f>
        <v>6366558.8100000005</v>
      </c>
      <c r="P15" s="16">
        <f>SUM(D15:O15)</f>
        <v>51578360.480000004</v>
      </c>
      <c r="Q15" s="48"/>
    </row>
    <row r="16" spans="1:17" s="17" customFormat="1" ht="20.100000000000001" customHeight="1" x14ac:dyDescent="0.3">
      <c r="A16" s="49" t="s">
        <v>15</v>
      </c>
      <c r="B16" s="19">
        <v>4559360</v>
      </c>
      <c r="C16" s="20">
        <v>6633360</v>
      </c>
      <c r="D16" s="19">
        <f>+'[1]P3 Ejecutado-Devengado'!B16</f>
        <v>137549.54</v>
      </c>
      <c r="E16" s="19">
        <f>+'[1]P3 Ejecutado-Devengado'!M16</f>
        <v>422637.15</v>
      </c>
      <c r="F16" s="19">
        <f>+'[1]P3 Ejecutado-Devengado'!N16</f>
        <v>418073.24</v>
      </c>
      <c r="G16" s="19">
        <f>+'[1]P3 Ejecutado-Devengado'!O16</f>
        <v>596782.11</v>
      </c>
      <c r="H16" s="19">
        <f>+'[1]P3 Ejecutado-Devengado'!P16</f>
        <v>281755.87</v>
      </c>
      <c r="I16" s="19">
        <f>+'[1]P3 Ejecutado-Devengado'!Q16</f>
        <v>421273.58</v>
      </c>
      <c r="J16" s="19">
        <f>+'[1]P3 Ejecutado-Devengado'!R16</f>
        <v>446003.54</v>
      </c>
      <c r="K16" s="19">
        <f>+'[1]P3 Ejecutado-Devengado'!S16</f>
        <v>809545.91</v>
      </c>
      <c r="L16" s="19">
        <f>+'[1]P3 Ejecutado-Devengado'!T16</f>
        <v>691420.45</v>
      </c>
      <c r="M16" s="19">
        <f>+'[1]P3 Ejecutado-Devengado'!U16</f>
        <v>341345.36</v>
      </c>
      <c r="N16" s="19">
        <f>+'[1]P3 Ejecutado-Devengado'!V16</f>
        <v>483496.65</v>
      </c>
      <c r="O16" s="19">
        <v>414401.4</v>
      </c>
      <c r="P16" s="19">
        <f>SUM(D16:O16)</f>
        <v>5464284.8000000017</v>
      </c>
    </row>
    <row r="17" spans="1:17" s="17" customFormat="1" ht="20.100000000000001" customHeight="1" x14ac:dyDescent="0.3">
      <c r="A17" s="49" t="s">
        <v>16</v>
      </c>
      <c r="B17" s="19">
        <v>4759649</v>
      </c>
      <c r="C17" s="20">
        <v>4774149</v>
      </c>
      <c r="D17" s="19">
        <v>500</v>
      </c>
      <c r="E17" s="19">
        <f>+'[1]P3 Ejecutado-Devengado'!M17</f>
        <v>0</v>
      </c>
      <c r="F17" s="19">
        <f>+'[1]P3 Ejecutado-Devengado'!N17</f>
        <v>13688</v>
      </c>
      <c r="G17" s="19">
        <f>+'[1]P3 Ejecutado-Devengado'!O17</f>
        <v>0</v>
      </c>
      <c r="H17" s="19">
        <f>+'[1]P3 Ejecutado-Devengado'!P17</f>
        <v>0</v>
      </c>
      <c r="I17" s="19">
        <f>+'[1]P3 Ejecutado-Devengado'!Q17</f>
        <v>0</v>
      </c>
      <c r="J17" s="19">
        <f>+'[1]P3 Ejecutado-Devengado'!R17</f>
        <v>165200</v>
      </c>
      <c r="K17" s="19">
        <f>+'[1]P3 Ejecutado-Devengado'!S17</f>
        <v>73128.78</v>
      </c>
      <c r="L17" s="19">
        <f>+'[1]P3 Ejecutado-Devengado'!T17</f>
        <v>73128.78</v>
      </c>
      <c r="M17" s="19">
        <f>+'[1]P3 Ejecutado-Devengado'!U17</f>
        <v>23600</v>
      </c>
      <c r="N17" s="19">
        <f>+'[1]P3 Ejecutado-Devengado'!V17</f>
        <v>23600</v>
      </c>
      <c r="O17" s="19">
        <v>523600</v>
      </c>
      <c r="P17" s="19">
        <f t="shared" ref="P17:P24" si="3">SUM(D17:O17)</f>
        <v>896445.56</v>
      </c>
    </row>
    <row r="18" spans="1:17" s="17" customFormat="1" ht="20.100000000000001" customHeight="1" x14ac:dyDescent="0.3">
      <c r="A18" s="49" t="s">
        <v>17</v>
      </c>
      <c r="B18" s="19">
        <v>901280</v>
      </c>
      <c r="C18" s="20">
        <v>901280</v>
      </c>
      <c r="D18" s="19">
        <f>+'[1]P3 Ejecutado-Devengado'!B18</f>
        <v>0</v>
      </c>
      <c r="E18" s="19">
        <f>+'[1]P3 Ejecutado-Devengado'!M18</f>
        <v>0</v>
      </c>
      <c r="F18" s="19">
        <f>+'[1]P3 Ejecutado-Devengado'!N18</f>
        <v>0</v>
      </c>
      <c r="G18" s="19">
        <f>+'[1]P3 Ejecutado-Devengado'!O18</f>
        <v>0</v>
      </c>
      <c r="H18" s="19">
        <f>+'[1]P3 Ejecutado-Devengado'!P18</f>
        <v>0</v>
      </c>
      <c r="I18" s="19">
        <f>+'[1]P3 Ejecutado-Devengado'!Q18</f>
        <v>0</v>
      </c>
      <c r="J18" s="19">
        <f>+'[1]P3 Ejecutado-Devengado'!R18</f>
        <v>176676.06</v>
      </c>
      <c r="K18" s="19">
        <f>+'[1]P3 Ejecutado-Devengado'!S18</f>
        <v>0</v>
      </c>
      <c r="L18" s="19">
        <f>+'[1]P3 Ejecutado-Devengado'!T18</f>
        <v>0</v>
      </c>
      <c r="M18" s="19">
        <f>+'[1]P3 Ejecutado-Devengado'!U18</f>
        <v>3150</v>
      </c>
      <c r="N18" s="19">
        <f>+'[1]P3 Ejecutado-Devengado'!V18</f>
        <v>174202.4</v>
      </c>
      <c r="O18" s="19">
        <v>288436.68</v>
      </c>
      <c r="P18" s="19">
        <f t="shared" si="3"/>
        <v>642465.1399999999</v>
      </c>
    </row>
    <row r="19" spans="1:17" s="17" customFormat="1" ht="20.100000000000001" customHeight="1" x14ac:dyDescent="0.3">
      <c r="A19" s="49" t="s">
        <v>18</v>
      </c>
      <c r="B19" s="19">
        <v>9128212</v>
      </c>
      <c r="C19" s="20">
        <v>18867792</v>
      </c>
      <c r="D19" s="19">
        <v>10580</v>
      </c>
      <c r="E19" s="19">
        <f>+'[1]P3 Ejecutado-Devengado'!M19</f>
        <v>0</v>
      </c>
      <c r="F19" s="19">
        <f>+'[1]P3 Ejecutado-Devengado'!N19</f>
        <v>0</v>
      </c>
      <c r="G19" s="19">
        <f>+'[1]P3 Ejecutado-Devengado'!O19</f>
        <v>0</v>
      </c>
      <c r="H19" s="19">
        <f>+'[1]P3 Ejecutado-Devengado'!P19</f>
        <v>0</v>
      </c>
      <c r="I19" s="19">
        <f>+'[1]P3 Ejecutado-Devengado'!Q19</f>
        <v>0</v>
      </c>
      <c r="J19" s="19">
        <f>+'[1]P3 Ejecutado-Devengado'!R19</f>
        <v>65928</v>
      </c>
      <c r="K19" s="19">
        <f>+'[1]P3 Ejecutado-Devengado'!S19</f>
        <v>0</v>
      </c>
      <c r="L19" s="19">
        <f>+'[1]P3 Ejecutado-Devengado'!T19</f>
        <v>0</v>
      </c>
      <c r="M19" s="19">
        <f>+'[1]P3 Ejecutado-Devengado'!U19</f>
        <v>0</v>
      </c>
      <c r="N19" s="19">
        <f>+'[1]P3 Ejecutado-Devengado'!V19</f>
        <v>635895.59</v>
      </c>
      <c r="O19" s="19">
        <v>343519.38</v>
      </c>
      <c r="P19" s="19">
        <f t="shared" si="3"/>
        <v>1055922.97</v>
      </c>
    </row>
    <row r="20" spans="1:17" s="17" customFormat="1" ht="20.100000000000001" customHeight="1" x14ac:dyDescent="0.3">
      <c r="A20" s="49" t="s">
        <v>19</v>
      </c>
      <c r="B20" s="19">
        <v>17756055</v>
      </c>
      <c r="C20" s="20">
        <v>57722055</v>
      </c>
      <c r="D20" s="19">
        <f>+'[1]P3 Ejecutado-Devengado'!B20</f>
        <v>0</v>
      </c>
      <c r="E20" s="19">
        <f>+'[1]P3 Ejecutado-Devengado'!M20</f>
        <v>41300</v>
      </c>
      <c r="F20" s="19">
        <f>+'[1]P3 Ejecutado-Devengado'!N20</f>
        <v>562015.12</v>
      </c>
      <c r="G20" s="19">
        <f>+'[1]P3 Ejecutado-Devengado'!O20</f>
        <v>1030979.66</v>
      </c>
      <c r="H20" s="19">
        <f>+'[1]P3 Ejecutado-Devengado'!P20</f>
        <v>1362722.81</v>
      </c>
      <c r="I20" s="19">
        <f>+'[1]P3 Ejecutado-Devengado'!Q20</f>
        <v>860221.41</v>
      </c>
      <c r="J20" s="19">
        <f>+'[1]P3 Ejecutado-Devengado'!R20</f>
        <v>189174.66</v>
      </c>
      <c r="K20" s="19">
        <f>+'[1]P3 Ejecutado-Devengado'!S20</f>
        <v>3362010</v>
      </c>
      <c r="L20" s="19">
        <f>+'[1]P3 Ejecutado-Devengado'!T20</f>
        <v>20650</v>
      </c>
      <c r="M20" s="19">
        <f>+'[1]P3 Ejecutado-Devengado'!U20</f>
        <v>1158463.7</v>
      </c>
      <c r="N20" s="19">
        <f>+'[1]P3 Ejecutado-Devengado'!V20</f>
        <v>3519071.95</v>
      </c>
      <c r="O20" s="19">
        <v>424624.65</v>
      </c>
      <c r="P20" s="19">
        <f t="shared" si="3"/>
        <v>12531233.959999999</v>
      </c>
    </row>
    <row r="21" spans="1:17" s="17" customFormat="1" ht="20.100000000000001" customHeight="1" x14ac:dyDescent="0.3">
      <c r="A21" s="49" t="s">
        <v>20</v>
      </c>
      <c r="B21" s="19">
        <v>2655093</v>
      </c>
      <c r="C21" s="20">
        <v>5260093</v>
      </c>
      <c r="D21" s="19">
        <f>+'[1]P3 Ejecutado-Devengado'!B21</f>
        <v>0</v>
      </c>
      <c r="E21" s="19">
        <f>+'[1]P3 Ejecutado-Devengado'!M21</f>
        <v>858398.61</v>
      </c>
      <c r="F21" s="19">
        <f>+'[1]P3 Ejecutado-Devengado'!N21</f>
        <v>307858.09000000003</v>
      </c>
      <c r="G21" s="19">
        <f>+'[1]P3 Ejecutado-Devengado'!O21</f>
        <v>301857.15999999997</v>
      </c>
      <c r="H21" s="19">
        <f>+'[1]P3 Ejecutado-Devengado'!P21</f>
        <v>317508.07</v>
      </c>
      <c r="I21" s="19">
        <f>+'[1]P3 Ejecutado-Devengado'!Q21</f>
        <v>344510.18</v>
      </c>
      <c r="J21" s="19">
        <f>+'[1]P3 Ejecutado-Devengado'!R21</f>
        <v>347668.06</v>
      </c>
      <c r="K21" s="19">
        <f>+'[1]P3 Ejecutado-Devengado'!S21</f>
        <v>452912.67</v>
      </c>
      <c r="L21" s="19">
        <f>+'[1]P3 Ejecutado-Devengado'!T21</f>
        <v>463095.11</v>
      </c>
      <c r="M21" s="19">
        <f>+'[1]P3 Ejecutado-Devengado'!U21</f>
        <v>526407.72</v>
      </c>
      <c r="N21" s="19">
        <f>+'[1]P3 Ejecutado-Devengado'!V21</f>
        <v>457637.82</v>
      </c>
      <c r="O21" s="19">
        <v>636663.57999999996</v>
      </c>
      <c r="P21" s="19">
        <f t="shared" si="3"/>
        <v>5014517.07</v>
      </c>
    </row>
    <row r="22" spans="1:17" s="17" customFormat="1" ht="20.100000000000001" customHeight="1" x14ac:dyDescent="0.3">
      <c r="A22" s="49" t="s">
        <v>21</v>
      </c>
      <c r="B22" s="19">
        <v>3030816</v>
      </c>
      <c r="C22" s="20">
        <v>3595170.54</v>
      </c>
      <c r="D22" s="19">
        <v>4504.54</v>
      </c>
      <c r="E22" s="19">
        <f>+'[1]P3 Ejecutado-Devengado'!M22</f>
        <v>0</v>
      </c>
      <c r="F22" s="19">
        <f>+'[1]P3 Ejecutado-Devengado'!N22</f>
        <v>113553.77</v>
      </c>
      <c r="G22" s="19">
        <f>+'[1]P3 Ejecutado-Devengado'!O22</f>
        <v>3215.5</v>
      </c>
      <c r="H22" s="19">
        <f>+'[1]P3 Ejecutado-Devengado'!P22</f>
        <v>24721.5</v>
      </c>
      <c r="I22" s="19">
        <f>+'[1]P3 Ejecutado-Devengado'!Q22</f>
        <v>0</v>
      </c>
      <c r="J22" s="19">
        <f>+'[1]P3 Ejecutado-Devengado'!R22</f>
        <v>3722.9</v>
      </c>
      <c r="K22" s="19">
        <f>+'[1]P3 Ejecutado-Devengado'!S22</f>
        <v>0</v>
      </c>
      <c r="L22" s="19">
        <f>+'[1]P3 Ejecutado-Devengado'!T22</f>
        <v>34273.61</v>
      </c>
      <c r="M22" s="19">
        <f>+'[1]P3 Ejecutado-Devengado'!U22</f>
        <v>7973.99</v>
      </c>
      <c r="N22" s="19">
        <f>+'[1]P3 Ejecutado-Devengado'!V22</f>
        <v>47554.75</v>
      </c>
      <c r="O22" s="19">
        <v>77685.87</v>
      </c>
      <c r="P22" s="19">
        <f t="shared" si="3"/>
        <v>317206.43</v>
      </c>
    </row>
    <row r="23" spans="1:17" s="17" customFormat="1" ht="20.100000000000001" customHeight="1" x14ac:dyDescent="0.3">
      <c r="A23" s="49" t="s">
        <v>22</v>
      </c>
      <c r="B23" s="19">
        <v>24660437</v>
      </c>
      <c r="C23" s="20">
        <v>53956004.43</v>
      </c>
      <c r="D23" s="19">
        <v>15519.43</v>
      </c>
      <c r="E23" s="19">
        <f>+'[1]P3 Ejecutado-Devengado'!M23</f>
        <v>25950</v>
      </c>
      <c r="F23" s="19">
        <f>+'[1]P3 Ejecutado-Devengado'!N23</f>
        <v>7379818.1399999997</v>
      </c>
      <c r="G23" s="19">
        <f>+'[1]P3 Ejecutado-Devengado'!O23</f>
        <v>60614</v>
      </c>
      <c r="H23" s="19">
        <f>+'[1]P3 Ejecutado-Devengado'!P23</f>
        <v>292182.46999999997</v>
      </c>
      <c r="I23" s="19">
        <f>+'[1]P3 Ejecutado-Devengado'!Q23</f>
        <v>156510</v>
      </c>
      <c r="J23" s="19">
        <f>+'[1]P3 Ejecutado-Devengado'!R23</f>
        <v>2095814.34</v>
      </c>
      <c r="K23" s="19">
        <f>+'[1]P3 Ejecutado-Devengado'!S23</f>
        <v>628562.79</v>
      </c>
      <c r="L23" s="19">
        <f>+'[1]P3 Ejecutado-Devengado'!T23</f>
        <v>588232.5</v>
      </c>
      <c r="M23" s="19">
        <f>+'[1]P3 Ejecutado-Devengado'!U23</f>
        <v>692111.86</v>
      </c>
      <c r="N23" s="19">
        <f>+'[1]P3 Ejecutado-Devengado'!V23</f>
        <v>7968093.4400000004</v>
      </c>
      <c r="O23" s="19">
        <v>3201697.56</v>
      </c>
      <c r="P23" s="19">
        <f t="shared" si="3"/>
        <v>23105106.529999997</v>
      </c>
    </row>
    <row r="24" spans="1:17" s="17" customFormat="1" ht="20.100000000000001" customHeight="1" x14ac:dyDescent="0.3">
      <c r="A24" s="49" t="s">
        <v>23</v>
      </c>
      <c r="B24" s="19">
        <v>1303000</v>
      </c>
      <c r="C24" s="20">
        <v>11870000</v>
      </c>
      <c r="D24" s="19">
        <f>+'[1]P3 Ejecutado-Devengado'!B24</f>
        <v>0</v>
      </c>
      <c r="E24" s="19">
        <f>+'[1]P3 Ejecutado-Devengado'!M24</f>
        <v>0</v>
      </c>
      <c r="F24" s="19">
        <f>+'[1]P3 Ejecutado-Devengado'!N24</f>
        <v>10500</v>
      </c>
      <c r="G24" s="19">
        <f>+'[1]P3 Ejecutado-Devengado'!O24</f>
        <v>53246</v>
      </c>
      <c r="H24" s="19">
        <f>+'[1]P3 Ejecutado-Devengado'!P24</f>
        <v>120837.8</v>
      </c>
      <c r="I24" s="19">
        <f>+'[1]P3 Ejecutado-Devengado'!Q24</f>
        <v>185754</v>
      </c>
      <c r="J24" s="19">
        <f>+'[1]P3 Ejecutado-Devengado'!R24</f>
        <v>975548.06</v>
      </c>
      <c r="K24" s="19">
        <f>+'[1]P3 Ejecutado-Devengado'!S24</f>
        <v>227721.12</v>
      </c>
      <c r="L24" s="19">
        <f>+'[1]P3 Ejecutado-Devengado'!T24</f>
        <v>162511.24</v>
      </c>
      <c r="M24" s="19">
        <f>+'[1]P3 Ejecutado-Devengado'!U24</f>
        <v>200587.44</v>
      </c>
      <c r="N24" s="19">
        <f>+'[1]P3 Ejecutado-Devengado'!V24</f>
        <v>158542.67000000001</v>
      </c>
      <c r="O24" s="19">
        <v>455929.69</v>
      </c>
      <c r="P24" s="19">
        <f t="shared" si="3"/>
        <v>2551178.02</v>
      </c>
    </row>
    <row r="25" spans="1:17" s="17" customFormat="1" ht="20.100000000000001" customHeight="1" x14ac:dyDescent="0.25">
      <c r="A25" s="15" t="s">
        <v>24</v>
      </c>
      <c r="B25" s="16">
        <v>13186048</v>
      </c>
      <c r="C25" s="16">
        <f>+C26+C27+C28+C29+C30+C31+C32+C34</f>
        <v>22512427.350000001</v>
      </c>
      <c r="D25" s="16">
        <f>SUM(D26:D34)</f>
        <v>204502.47999999998</v>
      </c>
      <c r="E25" s="16">
        <f>SUM(E26:E34)</f>
        <v>229200</v>
      </c>
      <c r="F25" s="16">
        <f t="shared" ref="F25:N25" si="4">SUM(F26:F34)</f>
        <v>2880575.6</v>
      </c>
      <c r="G25" s="16">
        <f t="shared" si="4"/>
        <v>238700</v>
      </c>
      <c r="H25" s="16">
        <f t="shared" si="4"/>
        <v>578127.92000000004</v>
      </c>
      <c r="I25" s="16">
        <f t="shared" si="4"/>
        <v>883857.60999999987</v>
      </c>
      <c r="J25" s="16">
        <f t="shared" si="4"/>
        <v>1000390.8699999999</v>
      </c>
      <c r="K25" s="16">
        <f t="shared" si="4"/>
        <v>692473.34000000008</v>
      </c>
      <c r="L25" s="16">
        <f t="shared" si="4"/>
        <v>533665.5</v>
      </c>
      <c r="M25" s="16">
        <f t="shared" si="4"/>
        <v>1953968.12</v>
      </c>
      <c r="N25" s="16">
        <f t="shared" si="4"/>
        <v>249700</v>
      </c>
      <c r="O25" s="16">
        <f>SUM(O26:O34)</f>
        <v>1317879.6900000002</v>
      </c>
      <c r="P25" s="16">
        <f>SUM(D25:O25)</f>
        <v>10763041.129999999</v>
      </c>
      <c r="Q25" s="48"/>
    </row>
    <row r="26" spans="1:17" s="17" customFormat="1" ht="20.100000000000001" customHeight="1" x14ac:dyDescent="0.3">
      <c r="A26" s="49" t="s">
        <v>25</v>
      </c>
      <c r="B26" s="19">
        <v>519200</v>
      </c>
      <c r="C26" s="20">
        <v>615077</v>
      </c>
      <c r="D26" s="19">
        <v>2377</v>
      </c>
      <c r="E26" s="19">
        <f>+'[1]P3 Ejecutado-Devengado'!M26</f>
        <v>0</v>
      </c>
      <c r="F26" s="19">
        <f>+'[1]P3 Ejecutado-Devengado'!N26</f>
        <v>15900</v>
      </c>
      <c r="G26" s="19">
        <f>+'[1]P3 Ejecutado-Devengado'!O26</f>
        <v>0</v>
      </c>
      <c r="H26" s="19">
        <f>+'[1]P3 Ejecutado-Devengado'!P26</f>
        <v>42657.21</v>
      </c>
      <c r="I26" s="19">
        <f>+'[1]P3 Ejecutado-Devengado'!Q26</f>
        <v>0</v>
      </c>
      <c r="J26" s="19">
        <f>+'[1]P3 Ejecutado-Devengado'!R26</f>
        <v>20400</v>
      </c>
      <c r="K26" s="19">
        <f>+'[1]P3 Ejecutado-Devengado'!S26</f>
        <v>10089</v>
      </c>
      <c r="L26" s="19">
        <f>+'[1]P3 Ejecutado-Devengado'!T26</f>
        <v>41149</v>
      </c>
      <c r="M26" s="19">
        <f>+'[1]P3 Ejecutado-Devengado'!U26</f>
        <v>152879.07</v>
      </c>
      <c r="N26" s="19">
        <f>+'[1]P3 Ejecutado-Devengado'!V26</f>
        <v>0</v>
      </c>
      <c r="O26" s="19">
        <v>127463.53</v>
      </c>
      <c r="P26" s="19">
        <f>SUM(D26:O26)</f>
        <v>412914.81000000006</v>
      </c>
    </row>
    <row r="27" spans="1:17" s="17" customFormat="1" ht="20.100000000000001" customHeight="1" x14ac:dyDescent="0.3">
      <c r="A27" s="49" t="s">
        <v>26</v>
      </c>
      <c r="B27" s="19">
        <v>3636342</v>
      </c>
      <c r="C27" s="20">
        <v>1184351</v>
      </c>
      <c r="D27" s="19">
        <v>1009</v>
      </c>
      <c r="E27" s="19">
        <f>+'[1]P3 Ejecutado-Devengado'!M27</f>
        <v>0</v>
      </c>
      <c r="F27" s="19">
        <f>+'[1]P3 Ejecutado-Devengado'!N27</f>
        <v>0</v>
      </c>
      <c r="G27" s="19">
        <f>+'[1]P3 Ejecutado-Devengado'!O27</f>
        <v>0</v>
      </c>
      <c r="H27" s="19">
        <f>+'[1]P3 Ejecutado-Devengado'!P27</f>
        <v>30680</v>
      </c>
      <c r="I27" s="19">
        <f>+'[1]P3 Ejecutado-Devengado'!Q27</f>
        <v>430522.41</v>
      </c>
      <c r="J27" s="19">
        <f>+'[1]P3 Ejecutado-Devengado'!R27</f>
        <v>136644</v>
      </c>
      <c r="K27" s="19">
        <f>+'[1]P3 Ejecutado-Devengado'!S27</f>
        <v>164465.45000000001</v>
      </c>
      <c r="L27" s="19">
        <f>+'[1]P3 Ejecutado-Devengado'!T27</f>
        <v>0</v>
      </c>
      <c r="M27" s="19">
        <f>+'[1]P3 Ejecutado-Devengado'!U27</f>
        <v>19470</v>
      </c>
      <c r="N27" s="19">
        <f>+'[1]P3 Ejecutado-Devengado'!V27</f>
        <v>0</v>
      </c>
      <c r="O27" s="19">
        <v>4708.2</v>
      </c>
      <c r="P27" s="19">
        <f t="shared" ref="P27:P33" si="5">SUM(D27:O27)</f>
        <v>787499.05999999982</v>
      </c>
    </row>
    <row r="28" spans="1:17" s="17" customFormat="1" ht="20.100000000000001" customHeight="1" x14ac:dyDescent="0.3">
      <c r="A28" s="49" t="s">
        <v>27</v>
      </c>
      <c r="B28" s="19">
        <v>775357</v>
      </c>
      <c r="C28" s="20">
        <v>1035814.87</v>
      </c>
      <c r="D28" s="19">
        <v>457.87</v>
      </c>
      <c r="E28" s="19">
        <f>+'[1]P3 Ejecutado-Devengado'!M28</f>
        <v>0</v>
      </c>
      <c r="F28" s="19">
        <f>+'[1]P3 Ejecutado-Devengado'!N28</f>
        <v>240956</v>
      </c>
      <c r="G28" s="19">
        <f>+'[1]P3 Ejecutado-Devengado'!O28</f>
        <v>0</v>
      </c>
      <c r="H28" s="19">
        <f>+'[1]P3 Ejecutado-Devengado'!P28</f>
        <v>108740.07</v>
      </c>
      <c r="I28" s="19">
        <f>+'[1]P3 Ejecutado-Devengado'!Q28</f>
        <v>0</v>
      </c>
      <c r="J28" s="19">
        <f>+'[1]P3 Ejecutado-Devengado'!R28</f>
        <v>90049.1</v>
      </c>
      <c r="K28" s="19">
        <f>+'[1]P3 Ejecutado-Devengado'!S28</f>
        <v>0</v>
      </c>
      <c r="L28" s="19">
        <f>+'[1]P3 Ejecutado-Devengado'!T28</f>
        <v>51300.5</v>
      </c>
      <c r="M28" s="19">
        <f>+'[1]P3 Ejecutado-Devengado'!U28</f>
        <v>55507.199999999997</v>
      </c>
      <c r="N28" s="19">
        <f>+'[1]P3 Ejecutado-Devengado'!V28</f>
        <v>0</v>
      </c>
      <c r="O28" s="19">
        <v>131082.19</v>
      </c>
      <c r="P28" s="19">
        <f t="shared" si="5"/>
        <v>678092.92999999993</v>
      </c>
    </row>
    <row r="29" spans="1:17" s="17" customFormat="1" ht="20.100000000000001" customHeight="1" x14ac:dyDescent="0.3">
      <c r="A29" s="49" t="s">
        <v>28</v>
      </c>
      <c r="B29" s="19">
        <v>164494</v>
      </c>
      <c r="C29" s="20">
        <v>164494</v>
      </c>
      <c r="D29" s="19">
        <f>+'[1]P3 Ejecutado-Devengado'!B29</f>
        <v>0</v>
      </c>
      <c r="E29" s="19">
        <f>+'[1]P3 Ejecutado-Devengado'!M29</f>
        <v>0</v>
      </c>
      <c r="F29" s="19">
        <f>+'[1]P3 Ejecutado-Devengado'!N29</f>
        <v>0</v>
      </c>
      <c r="G29" s="19">
        <f>+'[1]P3 Ejecutado-Devengado'!O29</f>
        <v>0</v>
      </c>
      <c r="H29" s="19">
        <f>+'[1]P3 Ejecutado-Devengado'!P29</f>
        <v>0</v>
      </c>
      <c r="I29" s="19">
        <f>+'[1]P3 Ejecutado-Devengado'!Q29</f>
        <v>0</v>
      </c>
      <c r="J29" s="19">
        <f>+'[1]P3 Ejecutado-Devengado'!R29</f>
        <v>78273.38</v>
      </c>
      <c r="K29" s="19">
        <f>+'[1]P3 Ejecutado-Devengado'!S29</f>
        <v>0</v>
      </c>
      <c r="L29" s="19">
        <f>+'[1]P3 Ejecutado-Devengado'!T29</f>
        <v>0</v>
      </c>
      <c r="M29" s="19">
        <f>+'[1]P3 Ejecutado-Devengado'!U29</f>
        <v>0</v>
      </c>
      <c r="N29" s="19">
        <f>+'[1]P3 Ejecutado-Devengado'!V29</f>
        <v>0</v>
      </c>
      <c r="O29" s="19"/>
      <c r="P29" s="19">
        <f t="shared" si="5"/>
        <v>78273.38</v>
      </c>
    </row>
    <row r="30" spans="1:17" s="17" customFormat="1" ht="20.100000000000001" customHeight="1" x14ac:dyDescent="0.3">
      <c r="A30" s="49" t="s">
        <v>29</v>
      </c>
      <c r="B30" s="19">
        <v>24318</v>
      </c>
      <c r="C30" s="20">
        <v>1316268</v>
      </c>
      <c r="D30" s="19">
        <v>450</v>
      </c>
      <c r="E30" s="19">
        <f>+'[1]P3 Ejecutado-Devengado'!M30</f>
        <v>0</v>
      </c>
      <c r="F30" s="19">
        <f>+'[1]P3 Ejecutado-Devengado'!N30</f>
        <v>0</v>
      </c>
      <c r="G30" s="19">
        <f>+'[1]P3 Ejecutado-Devengado'!O30</f>
        <v>0</v>
      </c>
      <c r="H30" s="19">
        <f>+'[1]P3 Ejecutado-Devengado'!P30</f>
        <v>0</v>
      </c>
      <c r="I30" s="19">
        <f>+'[1]P3 Ejecutado-Devengado'!Q30</f>
        <v>0</v>
      </c>
      <c r="J30" s="19">
        <f>+'[1]P3 Ejecutado-Devengado'!R30</f>
        <v>42276.1</v>
      </c>
      <c r="K30" s="19">
        <f>+'[1]P3 Ejecutado-Devengado'!S30</f>
        <v>71428.95</v>
      </c>
      <c r="L30" s="19">
        <f>+'[1]P3 Ejecutado-Devengado'!T30</f>
        <v>0</v>
      </c>
      <c r="M30" s="19">
        <f>+'[1]P3 Ejecutado-Devengado'!U30</f>
        <v>0</v>
      </c>
      <c r="N30" s="19">
        <f>+'[1]P3 Ejecutado-Devengado'!V30</f>
        <v>0</v>
      </c>
      <c r="O30" s="19">
        <v>636446.97</v>
      </c>
      <c r="P30" s="19">
        <f t="shared" si="5"/>
        <v>750602.02</v>
      </c>
    </row>
    <row r="31" spans="1:17" s="17" customFormat="1" ht="20.100000000000001" customHeight="1" x14ac:dyDescent="0.3">
      <c r="A31" s="49" t="s">
        <v>30</v>
      </c>
      <c r="B31" s="19">
        <v>10629</v>
      </c>
      <c r="C31" s="20">
        <v>113411.46</v>
      </c>
      <c r="D31" s="19">
        <v>2782.46</v>
      </c>
      <c r="E31" s="19">
        <f>+'[1]P3 Ejecutado-Devengado'!M31</f>
        <v>0</v>
      </c>
      <c r="F31" s="19">
        <f>+'[1]P3 Ejecutado-Devengado'!N31</f>
        <v>0</v>
      </c>
      <c r="G31" s="19">
        <f>+'[1]P3 Ejecutado-Devengado'!O31</f>
        <v>0</v>
      </c>
      <c r="H31" s="19">
        <f>+'[1]P3 Ejecutado-Devengado'!P31</f>
        <v>0</v>
      </c>
      <c r="I31" s="19">
        <f>+'[1]P3 Ejecutado-Devengado'!Q31</f>
        <v>0</v>
      </c>
      <c r="J31" s="19">
        <f>+'[1]P3 Ejecutado-Devengado'!R31</f>
        <v>0</v>
      </c>
      <c r="K31" s="19">
        <f>+'[1]P3 Ejecutado-Devengado'!S31</f>
        <v>0</v>
      </c>
      <c r="L31" s="19">
        <f>+'[1]P3 Ejecutado-Devengado'!T31</f>
        <v>0</v>
      </c>
      <c r="M31" s="19">
        <f>+'[1]P3 Ejecutado-Devengado'!U31</f>
        <v>0</v>
      </c>
      <c r="N31" s="19">
        <f>+'[1]P3 Ejecutado-Devengado'!V31</f>
        <v>0</v>
      </c>
      <c r="O31" s="19">
        <v>1575.3</v>
      </c>
      <c r="P31" s="19">
        <f>SUM(D31:O31)</f>
        <v>4357.76</v>
      </c>
    </row>
    <row r="32" spans="1:17" s="17" customFormat="1" ht="20.100000000000001" customHeight="1" x14ac:dyDescent="0.3">
      <c r="A32" s="49" t="s">
        <v>31</v>
      </c>
      <c r="B32" s="19">
        <v>3584600</v>
      </c>
      <c r="C32" s="20">
        <v>4817100</v>
      </c>
      <c r="D32" s="19">
        <v>190850</v>
      </c>
      <c r="E32" s="19">
        <f>+'[1]P3 Ejecutado-Devengado'!M32</f>
        <v>229200</v>
      </c>
      <c r="F32" s="19">
        <f>+'[1]P3 Ejecutado-Devengado'!N32</f>
        <v>240200</v>
      </c>
      <c r="G32" s="19">
        <f>+'[1]P3 Ejecutado-Devengado'!O32</f>
        <v>238700</v>
      </c>
      <c r="H32" s="19">
        <f>+'[1]P3 Ejecutado-Devengado'!P32</f>
        <v>249157.37</v>
      </c>
      <c r="I32" s="19">
        <f>+'[1]P3 Ejecutado-Devengado'!Q32</f>
        <v>267200</v>
      </c>
      <c r="J32" s="19">
        <f>+'[1]P3 Ejecutado-Devengado'!R32</f>
        <v>250700</v>
      </c>
      <c r="K32" s="19">
        <f>+'[1]P3 Ejecutado-Devengado'!S32</f>
        <v>262200</v>
      </c>
      <c r="L32" s="19">
        <f>+'[1]P3 Ejecutado-Devengado'!T32</f>
        <v>416200</v>
      </c>
      <c r="M32" s="19">
        <f>+'[1]P3 Ejecutado-Devengado'!U32</f>
        <v>1387700</v>
      </c>
      <c r="N32" s="19">
        <f>+'[1]P3 Ejecutado-Devengado'!V32</f>
        <v>249700</v>
      </c>
      <c r="O32" s="19">
        <v>284257.90000000002</v>
      </c>
      <c r="P32" s="19">
        <f t="shared" si="5"/>
        <v>4266065.2700000005</v>
      </c>
    </row>
    <row r="33" spans="1:17" s="17" customFormat="1" ht="20.100000000000001" customHeight="1" x14ac:dyDescent="0.3">
      <c r="A33" s="49" t="s">
        <v>32</v>
      </c>
      <c r="B33" s="19"/>
      <c r="C33" s="20"/>
      <c r="D33" s="19">
        <f>+'[1]P3 Ejecutado-Devengado'!B33</f>
        <v>0</v>
      </c>
      <c r="E33" s="19">
        <f>+'[1]P3 Ejecutado-Devengado'!M33</f>
        <v>0</v>
      </c>
      <c r="F33" s="19">
        <f>+'[1]P3 Ejecutado-Devengado'!N33</f>
        <v>0</v>
      </c>
      <c r="G33" s="19">
        <f>+'[1]P3 Ejecutado-Devengado'!O33</f>
        <v>0</v>
      </c>
      <c r="H33" s="19">
        <f>+'[1]P3 Ejecutado-Devengado'!P33</f>
        <v>0</v>
      </c>
      <c r="I33" s="19">
        <f>+'[1]P3 Ejecutado-Devengado'!Q33</f>
        <v>0</v>
      </c>
      <c r="J33" s="19">
        <f>+'[1]P3 Ejecutado-Devengado'!R33</f>
        <v>0</v>
      </c>
      <c r="K33" s="19">
        <f>+'[1]P3 Ejecutado-Devengado'!S33</f>
        <v>0</v>
      </c>
      <c r="L33" s="19">
        <f>+'[1]P3 Ejecutado-Devengado'!T33</f>
        <v>0</v>
      </c>
      <c r="M33" s="19">
        <f>+'[1]P3 Ejecutado-Devengado'!U33</f>
        <v>0</v>
      </c>
      <c r="N33" s="19">
        <f>+'[1]P3 Ejecutado-Devengado'!V33</f>
        <v>0</v>
      </c>
      <c r="O33" s="19"/>
      <c r="P33" s="19">
        <f t="shared" si="5"/>
        <v>0</v>
      </c>
    </row>
    <row r="34" spans="1:17" s="17" customFormat="1" ht="20.100000000000001" customHeight="1" x14ac:dyDescent="0.3">
      <c r="A34" s="49" t="s">
        <v>33</v>
      </c>
      <c r="B34" s="19">
        <v>4471108</v>
      </c>
      <c r="C34" s="20">
        <v>13265911.02</v>
      </c>
      <c r="D34" s="19">
        <v>6576.15</v>
      </c>
      <c r="E34" s="19">
        <f>+'[1]P3 Ejecutado-Devengado'!M34</f>
        <v>0</v>
      </c>
      <c r="F34" s="19">
        <f>+'[1]P3 Ejecutado-Devengado'!N34</f>
        <v>2383519.6</v>
      </c>
      <c r="G34" s="19">
        <f>+'[1]P3 Ejecutado-Devengado'!O34</f>
        <v>0</v>
      </c>
      <c r="H34" s="19">
        <f>+'[1]P3 Ejecutado-Devengado'!P34</f>
        <v>146893.26999999999</v>
      </c>
      <c r="I34" s="19">
        <f>+'[1]P3 Ejecutado-Devengado'!Q34</f>
        <v>186135.2</v>
      </c>
      <c r="J34" s="19">
        <f>+'[1]P3 Ejecutado-Devengado'!R34</f>
        <v>382048.29</v>
      </c>
      <c r="K34" s="19">
        <f>+'[1]P3 Ejecutado-Devengado'!S34</f>
        <v>184289.94</v>
      </c>
      <c r="L34" s="19">
        <f>+'[1]P3 Ejecutado-Devengado'!T34</f>
        <v>25016</v>
      </c>
      <c r="M34" s="19">
        <f>+'[1]P3 Ejecutado-Devengado'!U34</f>
        <v>338411.85</v>
      </c>
      <c r="N34" s="19">
        <f>+'[1]P3 Ejecutado-Devengado'!V34</f>
        <v>0</v>
      </c>
      <c r="O34" s="19">
        <v>132345.60000000001</v>
      </c>
      <c r="P34" s="19">
        <f>SUM(D34:O34)</f>
        <v>3785235.9000000004</v>
      </c>
    </row>
    <row r="35" spans="1:17" s="17" customFormat="1" ht="20.100000000000001" customHeight="1" x14ac:dyDescent="0.25">
      <c r="A35" s="15" t="s">
        <v>34</v>
      </c>
      <c r="B35" s="16">
        <v>4053617</v>
      </c>
      <c r="C35" s="16">
        <f>+C36+C42</f>
        <v>5753617</v>
      </c>
      <c r="D35" s="16">
        <f>SUM(D36:D43)</f>
        <v>0</v>
      </c>
      <c r="E35" s="16">
        <f t="shared" ref="E35:N35" si="6">SUM(E36:E43)</f>
        <v>0</v>
      </c>
      <c r="F35" s="16">
        <f t="shared" si="6"/>
        <v>303082.48</v>
      </c>
      <c r="G35" s="16">
        <f t="shared" si="6"/>
        <v>318724.18</v>
      </c>
      <c r="H35" s="16">
        <f t="shared" si="6"/>
        <v>176573.41</v>
      </c>
      <c r="I35" s="16">
        <f t="shared" si="6"/>
        <v>0</v>
      </c>
      <c r="J35" s="16">
        <f t="shared" si="6"/>
        <v>489635.45</v>
      </c>
      <c r="K35" s="16">
        <f t="shared" si="6"/>
        <v>275837.40000000002</v>
      </c>
      <c r="L35" s="16">
        <f t="shared" si="6"/>
        <v>3302391.06</v>
      </c>
      <c r="M35" s="16">
        <f t="shared" si="6"/>
        <v>0</v>
      </c>
      <c r="N35" s="16">
        <f t="shared" si="6"/>
        <v>0</v>
      </c>
      <c r="O35" s="16"/>
      <c r="P35" s="16">
        <f>SUM(D35:O35)</f>
        <v>4866243.9800000004</v>
      </c>
      <c r="Q35" s="48"/>
    </row>
    <row r="36" spans="1:17" s="17" customFormat="1" ht="20.100000000000001" customHeight="1" x14ac:dyDescent="0.25">
      <c r="A36" s="49" t="s">
        <v>35</v>
      </c>
      <c r="B36" s="19">
        <v>0</v>
      </c>
      <c r="C36" s="22">
        <v>400000</v>
      </c>
      <c r="D36" s="19">
        <f>+'[1]P3 Ejecutado-Devengado'!B36</f>
        <v>0</v>
      </c>
      <c r="E36" s="19">
        <f>+'[1]P3 Ejecutado-Devengado'!M36</f>
        <v>0</v>
      </c>
      <c r="F36" s="19">
        <f>+'[1]P3 Ejecutado-Devengado'!N36</f>
        <v>0</v>
      </c>
      <c r="G36" s="19">
        <f>+'[1]P3 Ejecutado-Devengado'!O36</f>
        <v>0</v>
      </c>
      <c r="H36" s="19">
        <f>+'[1]P3 Ejecutado-Devengado'!P36</f>
        <v>0</v>
      </c>
      <c r="I36" s="19">
        <f>+'[1]P3 Ejecutado-Devengado'!Q36</f>
        <v>0</v>
      </c>
      <c r="J36" s="19">
        <f>+'[1]P3 Ejecutado-Devengado'!R36</f>
        <v>0</v>
      </c>
      <c r="K36" s="19">
        <f>+'[1]P3 Ejecutado-Devengado'!S36</f>
        <v>0</v>
      </c>
      <c r="L36" s="19">
        <f>+'[1]P3 Ejecutado-Devengado'!T36</f>
        <v>0</v>
      </c>
      <c r="M36" s="19">
        <f>+'[1]P3 Ejecutado-Devengado'!U36</f>
        <v>0</v>
      </c>
      <c r="N36" s="19">
        <f>+'[1]P3 Ejecutado-Devengado'!V36</f>
        <v>0</v>
      </c>
      <c r="O36" s="19"/>
      <c r="P36" s="19">
        <f t="shared" ref="P36:P50" si="7">SUM(D36:N36)</f>
        <v>0</v>
      </c>
    </row>
    <row r="37" spans="1:17" s="17" customFormat="1" ht="20.100000000000001" customHeight="1" x14ac:dyDescent="0.25">
      <c r="A37" s="49" t="s">
        <v>36</v>
      </c>
      <c r="B37" s="19">
        <v>0</v>
      </c>
      <c r="C37" s="19">
        <v>0</v>
      </c>
      <c r="D37" s="19">
        <f>+'[1]P3 Ejecutado-Devengado'!B37</f>
        <v>0</v>
      </c>
      <c r="E37" s="19">
        <f>+'[1]P3 Ejecutado-Devengado'!M37</f>
        <v>0</v>
      </c>
      <c r="F37" s="19">
        <f>+'[1]P3 Ejecutado-Devengado'!N37</f>
        <v>0</v>
      </c>
      <c r="G37" s="19">
        <f>+'[1]P3 Ejecutado-Devengado'!O37</f>
        <v>0</v>
      </c>
      <c r="H37" s="19">
        <f>+'[1]P3 Ejecutado-Devengado'!P37</f>
        <v>0</v>
      </c>
      <c r="I37" s="19">
        <f>+'[1]P3 Ejecutado-Devengado'!Q37</f>
        <v>0</v>
      </c>
      <c r="J37" s="19">
        <f>+'[1]P3 Ejecutado-Devengado'!R37</f>
        <v>0</v>
      </c>
      <c r="K37" s="19">
        <f>+'[1]P3 Ejecutado-Devengado'!S37</f>
        <v>0</v>
      </c>
      <c r="L37" s="19">
        <f>+'[1]P3 Ejecutado-Devengado'!T37</f>
        <v>0</v>
      </c>
      <c r="M37" s="19">
        <f>+'[1]P3 Ejecutado-Devengado'!U37</f>
        <v>0</v>
      </c>
      <c r="N37" s="19">
        <f>+'[1]P3 Ejecutado-Devengado'!V37</f>
        <v>0</v>
      </c>
      <c r="O37" s="19"/>
      <c r="P37" s="19">
        <f t="shared" si="7"/>
        <v>0</v>
      </c>
    </row>
    <row r="38" spans="1:17" s="17" customFormat="1" ht="20.100000000000001" customHeight="1" x14ac:dyDescent="0.25">
      <c r="A38" s="49" t="s">
        <v>37</v>
      </c>
      <c r="B38" s="19">
        <v>0</v>
      </c>
      <c r="C38" s="19">
        <v>0</v>
      </c>
      <c r="D38" s="19">
        <f>+'[1]P3 Ejecutado-Devengado'!B38</f>
        <v>0</v>
      </c>
      <c r="E38" s="19">
        <f>+'[1]P3 Ejecutado-Devengado'!M38</f>
        <v>0</v>
      </c>
      <c r="F38" s="19">
        <f>+'[1]P3 Ejecutado-Devengado'!N38</f>
        <v>0</v>
      </c>
      <c r="G38" s="19">
        <f>+'[1]P3 Ejecutado-Devengado'!O38</f>
        <v>0</v>
      </c>
      <c r="H38" s="19">
        <f>+'[1]P3 Ejecutado-Devengado'!P38</f>
        <v>0</v>
      </c>
      <c r="I38" s="19">
        <f>+'[1]P3 Ejecutado-Devengado'!Q38</f>
        <v>0</v>
      </c>
      <c r="J38" s="19">
        <f>+'[1]P3 Ejecutado-Devengado'!R38</f>
        <v>0</v>
      </c>
      <c r="K38" s="19">
        <f>+'[1]P3 Ejecutado-Devengado'!S38</f>
        <v>0</v>
      </c>
      <c r="L38" s="19">
        <f>+'[1]P3 Ejecutado-Devengado'!T38</f>
        <v>0</v>
      </c>
      <c r="M38" s="19">
        <f>+'[1]P3 Ejecutado-Devengado'!U38</f>
        <v>0</v>
      </c>
      <c r="N38" s="19">
        <f>+'[1]P3 Ejecutado-Devengado'!V38</f>
        <v>0</v>
      </c>
      <c r="O38" s="19"/>
      <c r="P38" s="19">
        <f t="shared" si="7"/>
        <v>0</v>
      </c>
    </row>
    <row r="39" spans="1:17" s="17" customFormat="1" ht="20.100000000000001" customHeight="1" x14ac:dyDescent="0.25">
      <c r="A39" s="49" t="s">
        <v>38</v>
      </c>
      <c r="B39" s="19">
        <v>0</v>
      </c>
      <c r="C39" s="19">
        <v>0</v>
      </c>
      <c r="D39" s="19">
        <f>+'[1]P3 Ejecutado-Devengado'!B39</f>
        <v>0</v>
      </c>
      <c r="E39" s="19">
        <f>+'[1]P3 Ejecutado-Devengado'!M39</f>
        <v>0</v>
      </c>
      <c r="F39" s="19">
        <f>+'[1]P3 Ejecutado-Devengado'!N39</f>
        <v>0</v>
      </c>
      <c r="G39" s="19">
        <f>+'[1]P3 Ejecutado-Devengado'!O39</f>
        <v>0</v>
      </c>
      <c r="H39" s="19">
        <f>+'[1]P3 Ejecutado-Devengado'!P39</f>
        <v>0</v>
      </c>
      <c r="I39" s="19">
        <f>+'[1]P3 Ejecutado-Devengado'!Q39</f>
        <v>0</v>
      </c>
      <c r="J39" s="19">
        <f>+'[1]P3 Ejecutado-Devengado'!R39</f>
        <v>0</v>
      </c>
      <c r="K39" s="19">
        <f>+'[1]P3 Ejecutado-Devengado'!S39</f>
        <v>0</v>
      </c>
      <c r="L39" s="19">
        <f>+'[1]P3 Ejecutado-Devengado'!T39</f>
        <v>0</v>
      </c>
      <c r="M39" s="19">
        <f>+'[1]P3 Ejecutado-Devengado'!U39</f>
        <v>0</v>
      </c>
      <c r="N39" s="19">
        <f>+'[1]P3 Ejecutado-Devengado'!V39</f>
        <v>0</v>
      </c>
      <c r="O39" s="19"/>
      <c r="P39" s="19">
        <f t="shared" si="7"/>
        <v>0</v>
      </c>
    </row>
    <row r="40" spans="1:17" s="17" customFormat="1" ht="20.100000000000001" customHeight="1" x14ac:dyDescent="0.25">
      <c r="A40" s="49" t="s">
        <v>39</v>
      </c>
      <c r="B40" s="19">
        <v>0</v>
      </c>
      <c r="C40" s="19">
        <v>0</v>
      </c>
      <c r="D40" s="19">
        <f>+'[1]P3 Ejecutado-Devengado'!B40</f>
        <v>0</v>
      </c>
      <c r="E40" s="19">
        <f>+'[1]P3 Ejecutado-Devengado'!M40</f>
        <v>0</v>
      </c>
      <c r="F40" s="19">
        <f>+'[1]P3 Ejecutado-Devengado'!N40</f>
        <v>0</v>
      </c>
      <c r="G40" s="19">
        <f>+'[1]P3 Ejecutado-Devengado'!O40</f>
        <v>0</v>
      </c>
      <c r="H40" s="19">
        <f>+'[1]P3 Ejecutado-Devengado'!P40</f>
        <v>0</v>
      </c>
      <c r="I40" s="19">
        <f>+'[1]P3 Ejecutado-Devengado'!Q40</f>
        <v>0</v>
      </c>
      <c r="J40" s="19">
        <f>+'[1]P3 Ejecutado-Devengado'!R40</f>
        <v>0</v>
      </c>
      <c r="K40" s="19">
        <f>+'[1]P3 Ejecutado-Devengado'!S40</f>
        <v>0</v>
      </c>
      <c r="L40" s="19">
        <f>+'[1]P3 Ejecutado-Devengado'!T40</f>
        <v>0</v>
      </c>
      <c r="M40" s="19">
        <f>+'[1]P3 Ejecutado-Devengado'!U40</f>
        <v>0</v>
      </c>
      <c r="N40" s="19">
        <f>+'[1]P3 Ejecutado-Devengado'!V40</f>
        <v>0</v>
      </c>
      <c r="O40" s="19"/>
      <c r="P40" s="19">
        <f t="shared" si="7"/>
        <v>0</v>
      </c>
    </row>
    <row r="41" spans="1:17" s="17" customFormat="1" ht="20.100000000000001" customHeight="1" x14ac:dyDescent="0.25">
      <c r="A41" s="49" t="s">
        <v>40</v>
      </c>
      <c r="B41" s="19">
        <v>0</v>
      </c>
      <c r="C41" s="19">
        <v>0</v>
      </c>
      <c r="D41" s="19">
        <f>+'[1]P3 Ejecutado-Devengado'!B41</f>
        <v>0</v>
      </c>
      <c r="E41" s="19">
        <f>+'[1]P3 Ejecutado-Devengado'!M41</f>
        <v>0</v>
      </c>
      <c r="F41" s="19">
        <f>+'[1]P3 Ejecutado-Devengado'!N41</f>
        <v>0</v>
      </c>
      <c r="G41" s="19">
        <f>+'[1]P3 Ejecutado-Devengado'!O41</f>
        <v>0</v>
      </c>
      <c r="H41" s="19">
        <f>+'[1]P3 Ejecutado-Devengado'!P41</f>
        <v>0</v>
      </c>
      <c r="I41" s="19">
        <f>+'[1]P3 Ejecutado-Devengado'!Q41</f>
        <v>0</v>
      </c>
      <c r="J41" s="19">
        <f>+'[1]P3 Ejecutado-Devengado'!R41</f>
        <v>0</v>
      </c>
      <c r="K41" s="19">
        <f>+'[1]P3 Ejecutado-Devengado'!S41</f>
        <v>0</v>
      </c>
      <c r="L41" s="19">
        <f>+'[1]P3 Ejecutado-Devengado'!T41</f>
        <v>0</v>
      </c>
      <c r="M41" s="19">
        <f>+'[1]P3 Ejecutado-Devengado'!U41</f>
        <v>0</v>
      </c>
      <c r="N41" s="19">
        <f>+'[1]P3 Ejecutado-Devengado'!V41</f>
        <v>0</v>
      </c>
      <c r="O41" s="19"/>
      <c r="P41" s="19">
        <f t="shared" si="7"/>
        <v>0</v>
      </c>
    </row>
    <row r="42" spans="1:17" s="17" customFormat="1" ht="20.100000000000001" customHeight="1" x14ac:dyDescent="0.25">
      <c r="A42" s="49" t="s">
        <v>41</v>
      </c>
      <c r="B42" s="19">
        <v>4053617</v>
      </c>
      <c r="C42" s="19">
        <v>5353617</v>
      </c>
      <c r="D42" s="19">
        <f>+'[1]P3 Ejecutado-Devengado'!B42</f>
        <v>0</v>
      </c>
      <c r="E42" s="19">
        <f>+'[1]P3 Ejecutado-Devengado'!M42</f>
        <v>0</v>
      </c>
      <c r="F42" s="19">
        <f>+'[1]P3 Ejecutado-Devengado'!N42</f>
        <v>303082.48</v>
      </c>
      <c r="G42" s="19">
        <f>+'[1]P3 Ejecutado-Devengado'!O42</f>
        <v>318724.18</v>
      </c>
      <c r="H42" s="19">
        <f>+'[1]P3 Ejecutado-Devengado'!P42</f>
        <v>176573.41</v>
      </c>
      <c r="I42" s="19">
        <f>+'[1]P3 Ejecutado-Devengado'!Q42</f>
        <v>0</v>
      </c>
      <c r="J42" s="19">
        <f>+'[1]P3 Ejecutado-Devengado'!R42</f>
        <v>489635.45</v>
      </c>
      <c r="K42" s="19">
        <v>275837.40000000002</v>
      </c>
      <c r="L42" s="19">
        <v>3302391.06</v>
      </c>
      <c r="M42" s="19">
        <f>+'[1]P3 Ejecutado-Devengado'!U42</f>
        <v>0</v>
      </c>
      <c r="N42" s="19">
        <f>+'[1]P3 Ejecutado-Devengado'!V42</f>
        <v>0</v>
      </c>
      <c r="O42" s="19"/>
      <c r="P42" s="19">
        <f>SUM(D42:O42)</f>
        <v>4866243.9800000004</v>
      </c>
    </row>
    <row r="43" spans="1:17" s="17" customFormat="1" ht="20.100000000000001" customHeight="1" x14ac:dyDescent="0.25">
      <c r="A43" s="49" t="s">
        <v>42</v>
      </c>
      <c r="B43" s="19">
        <v>0</v>
      </c>
      <c r="C43" s="19">
        <v>0</v>
      </c>
      <c r="D43" s="19">
        <f>+'[1]P3 Ejecutado-Devengado'!B43</f>
        <v>0</v>
      </c>
      <c r="E43" s="19">
        <f>+'[1]P3 Ejecutado-Devengado'!M43</f>
        <v>0</v>
      </c>
      <c r="F43" s="19">
        <f>+'[1]P3 Ejecutado-Devengado'!N43</f>
        <v>0</v>
      </c>
      <c r="G43" s="19">
        <f>+'[1]P3 Ejecutado-Devengado'!O43</f>
        <v>0</v>
      </c>
      <c r="H43" s="19">
        <f>+'[1]P3 Ejecutado-Devengado'!P43</f>
        <v>0</v>
      </c>
      <c r="I43" s="19">
        <f>+'[1]P3 Ejecutado-Devengado'!Q43</f>
        <v>0</v>
      </c>
      <c r="J43" s="19">
        <f>+'[1]P3 Ejecutado-Devengado'!R43</f>
        <v>0</v>
      </c>
      <c r="K43" s="19">
        <f>+'[1]P3 Ejecutado-Devengado'!S43</f>
        <v>0</v>
      </c>
      <c r="L43" s="19">
        <f>+'[1]P3 Ejecutado-Devengado'!T43</f>
        <v>0</v>
      </c>
      <c r="M43" s="19">
        <f>+'[1]P3 Ejecutado-Devengado'!U43</f>
        <v>0</v>
      </c>
      <c r="N43" s="19">
        <f>+'[1]P3 Ejecutado-Devengado'!V43</f>
        <v>0</v>
      </c>
      <c r="O43" s="19"/>
      <c r="P43" s="19">
        <f t="shared" si="7"/>
        <v>0</v>
      </c>
    </row>
    <row r="44" spans="1:17" s="17" customFormat="1" ht="20.100000000000001" customHeight="1" x14ac:dyDescent="0.25">
      <c r="A44" s="15" t="s">
        <v>43</v>
      </c>
      <c r="B44" s="16">
        <v>0</v>
      </c>
      <c r="C44" s="16">
        <v>0</v>
      </c>
      <c r="D44" s="16">
        <f>SUM(D45:D50)</f>
        <v>0</v>
      </c>
      <c r="E44" s="16">
        <f t="shared" ref="E44:N44" si="8">SUM(E45:E50)</f>
        <v>0</v>
      </c>
      <c r="F44" s="16">
        <f>SUM(F45:F50)</f>
        <v>0</v>
      </c>
      <c r="G44" s="16">
        <f t="shared" si="8"/>
        <v>0</v>
      </c>
      <c r="H44" s="16">
        <f t="shared" si="8"/>
        <v>0</v>
      </c>
      <c r="I44" s="16">
        <f t="shared" si="8"/>
        <v>0</v>
      </c>
      <c r="J44" s="16">
        <f t="shared" si="8"/>
        <v>0</v>
      </c>
      <c r="K44" s="16">
        <f t="shared" si="8"/>
        <v>0</v>
      </c>
      <c r="L44" s="16">
        <f t="shared" si="8"/>
        <v>0</v>
      </c>
      <c r="M44" s="16">
        <f t="shared" si="8"/>
        <v>0</v>
      </c>
      <c r="N44" s="16">
        <f t="shared" si="8"/>
        <v>0</v>
      </c>
      <c r="O44" s="16"/>
      <c r="P44" s="16">
        <f t="shared" si="7"/>
        <v>0</v>
      </c>
      <c r="Q44" s="48"/>
    </row>
    <row r="45" spans="1:17" s="17" customFormat="1" ht="20.100000000000001" customHeight="1" x14ac:dyDescent="0.25">
      <c r="A45" s="49" t="s">
        <v>44</v>
      </c>
      <c r="B45" s="19">
        <v>0</v>
      </c>
      <c r="C45" s="19">
        <v>0</v>
      </c>
      <c r="D45" s="19">
        <f>+'[1]P3 Ejecutado-Devengado'!B45</f>
        <v>0</v>
      </c>
      <c r="E45" s="19">
        <f>+'[1]P3 Ejecutado-Devengado'!M45</f>
        <v>0</v>
      </c>
      <c r="F45" s="19">
        <f>+'[1]P3 Ejecutado-Devengado'!D45</f>
        <v>0</v>
      </c>
      <c r="G45" s="19">
        <f>+'[1]P3 Ejecutado-Devengado'!O45</f>
        <v>0</v>
      </c>
      <c r="H45" s="19">
        <f>+'[1]P3 Ejecutado-Devengado'!F45</f>
        <v>0</v>
      </c>
      <c r="I45" s="19">
        <f>+'[1]P3 Ejecutado-Devengado'!Q45</f>
        <v>0</v>
      </c>
      <c r="J45" s="19">
        <f>+'[1]P3 Ejecutado-Devengado'!H45</f>
        <v>0</v>
      </c>
      <c r="K45" s="19">
        <f>+'[1]P3 Ejecutado-Devengado'!S45</f>
        <v>0</v>
      </c>
      <c r="L45" s="19">
        <f>+'[1]P3 Ejecutado-Devengado'!J45</f>
        <v>0</v>
      </c>
      <c r="M45" s="19">
        <f>+'[1]P3 Ejecutado-Devengado'!U45</f>
        <v>0</v>
      </c>
      <c r="N45" s="19">
        <f>+'[1]P3 Ejecutado-Devengado'!L45</f>
        <v>0</v>
      </c>
      <c r="O45" s="19"/>
      <c r="P45" s="19">
        <f t="shared" si="7"/>
        <v>0</v>
      </c>
    </row>
    <row r="46" spans="1:17" s="17" customFormat="1" ht="20.100000000000001" customHeight="1" x14ac:dyDescent="0.25">
      <c r="A46" s="49" t="s">
        <v>45</v>
      </c>
      <c r="B46" s="19">
        <v>0</v>
      </c>
      <c r="C46" s="19">
        <v>0</v>
      </c>
      <c r="D46" s="19">
        <f>+'[1]P3 Ejecutado-Devengado'!B46</f>
        <v>0</v>
      </c>
      <c r="E46" s="19">
        <f>+'[1]P3 Ejecutado-Devengado'!M46</f>
        <v>0</v>
      </c>
      <c r="F46" s="19">
        <f>+'[1]P3 Ejecutado-Devengado'!D46</f>
        <v>0</v>
      </c>
      <c r="G46" s="19">
        <f>+'[1]P3 Ejecutado-Devengado'!O46</f>
        <v>0</v>
      </c>
      <c r="H46" s="19">
        <f>+'[1]P3 Ejecutado-Devengado'!F46</f>
        <v>0</v>
      </c>
      <c r="I46" s="19">
        <f>+'[1]P3 Ejecutado-Devengado'!Q46</f>
        <v>0</v>
      </c>
      <c r="J46" s="19">
        <f>+'[1]P3 Ejecutado-Devengado'!H46</f>
        <v>0</v>
      </c>
      <c r="K46" s="19">
        <f>+'[1]P3 Ejecutado-Devengado'!S46</f>
        <v>0</v>
      </c>
      <c r="L46" s="19">
        <f>+'[1]P3 Ejecutado-Devengado'!J46</f>
        <v>0</v>
      </c>
      <c r="M46" s="19">
        <f>+'[1]P3 Ejecutado-Devengado'!U46</f>
        <v>0</v>
      </c>
      <c r="N46" s="19">
        <f>+'[1]P3 Ejecutado-Devengado'!L46</f>
        <v>0</v>
      </c>
      <c r="O46" s="19"/>
      <c r="P46" s="19">
        <f t="shared" si="7"/>
        <v>0</v>
      </c>
    </row>
    <row r="47" spans="1:17" s="17" customFormat="1" ht="20.100000000000001" customHeight="1" x14ac:dyDescent="0.25">
      <c r="A47" s="49" t="s">
        <v>46</v>
      </c>
      <c r="B47" s="19">
        <v>0</v>
      </c>
      <c r="C47" s="19">
        <v>0</v>
      </c>
      <c r="D47" s="19">
        <f>+'[1]P3 Ejecutado-Devengado'!B47</f>
        <v>0</v>
      </c>
      <c r="E47" s="19">
        <f>+'[1]P3 Ejecutado-Devengado'!M47</f>
        <v>0</v>
      </c>
      <c r="F47" s="19">
        <f>+'[1]P3 Ejecutado-Devengado'!D47</f>
        <v>0</v>
      </c>
      <c r="G47" s="19">
        <f>+'[1]P3 Ejecutado-Devengado'!O47</f>
        <v>0</v>
      </c>
      <c r="H47" s="19">
        <f>+'[1]P3 Ejecutado-Devengado'!F47</f>
        <v>0</v>
      </c>
      <c r="I47" s="19">
        <f>+'[1]P3 Ejecutado-Devengado'!Q47</f>
        <v>0</v>
      </c>
      <c r="J47" s="19">
        <f>+'[1]P3 Ejecutado-Devengado'!H47</f>
        <v>0</v>
      </c>
      <c r="K47" s="19">
        <f>+'[1]P3 Ejecutado-Devengado'!S47</f>
        <v>0</v>
      </c>
      <c r="L47" s="19">
        <f>+'[1]P3 Ejecutado-Devengado'!J47</f>
        <v>0</v>
      </c>
      <c r="M47" s="19">
        <f>+'[1]P3 Ejecutado-Devengado'!U47</f>
        <v>0</v>
      </c>
      <c r="N47" s="19">
        <f>+'[1]P3 Ejecutado-Devengado'!L47</f>
        <v>0</v>
      </c>
      <c r="O47" s="19"/>
      <c r="P47" s="19">
        <f t="shared" si="7"/>
        <v>0</v>
      </c>
    </row>
    <row r="48" spans="1:17" s="17" customFormat="1" ht="20.100000000000001" customHeight="1" x14ac:dyDescent="0.25">
      <c r="A48" s="49" t="s">
        <v>47</v>
      </c>
      <c r="B48" s="19">
        <v>0</v>
      </c>
      <c r="C48" s="19">
        <v>0</v>
      </c>
      <c r="D48" s="19">
        <f>+'[1]P3 Ejecutado-Devengado'!B48</f>
        <v>0</v>
      </c>
      <c r="E48" s="19">
        <f>+'[1]P3 Ejecutado-Devengado'!M48</f>
        <v>0</v>
      </c>
      <c r="F48" s="19">
        <f>+'[1]P3 Ejecutado-Devengado'!D48</f>
        <v>0</v>
      </c>
      <c r="G48" s="19">
        <f>+'[1]P3 Ejecutado-Devengado'!O48</f>
        <v>0</v>
      </c>
      <c r="H48" s="19">
        <f>+'[1]P3 Ejecutado-Devengado'!F48</f>
        <v>0</v>
      </c>
      <c r="I48" s="19">
        <f>+'[1]P3 Ejecutado-Devengado'!Q48</f>
        <v>0</v>
      </c>
      <c r="J48" s="19">
        <f>+'[1]P3 Ejecutado-Devengado'!H48</f>
        <v>0</v>
      </c>
      <c r="K48" s="19">
        <f>+'[1]P3 Ejecutado-Devengado'!S48</f>
        <v>0</v>
      </c>
      <c r="L48" s="19">
        <f>+'[1]P3 Ejecutado-Devengado'!J48</f>
        <v>0</v>
      </c>
      <c r="M48" s="19">
        <f>+'[1]P3 Ejecutado-Devengado'!U48</f>
        <v>0</v>
      </c>
      <c r="N48" s="19">
        <f>+'[1]P3 Ejecutado-Devengado'!L48</f>
        <v>0</v>
      </c>
      <c r="O48" s="19"/>
      <c r="P48" s="19">
        <f t="shared" si="7"/>
        <v>0</v>
      </c>
    </row>
    <row r="49" spans="1:17" s="17" customFormat="1" ht="20.100000000000001" customHeight="1" x14ac:dyDescent="0.25">
      <c r="A49" s="49" t="s">
        <v>48</v>
      </c>
      <c r="B49" s="19">
        <v>0</v>
      </c>
      <c r="C49" s="19">
        <v>0</v>
      </c>
      <c r="D49" s="19">
        <f>+'[1]P3 Ejecutado-Devengado'!B49</f>
        <v>0</v>
      </c>
      <c r="E49" s="19">
        <f>+'[1]P3 Ejecutado-Devengado'!M49</f>
        <v>0</v>
      </c>
      <c r="F49" s="19">
        <f>+'[1]P3 Ejecutado-Devengado'!D49</f>
        <v>0</v>
      </c>
      <c r="G49" s="19">
        <f>+'[1]P3 Ejecutado-Devengado'!O49</f>
        <v>0</v>
      </c>
      <c r="H49" s="19">
        <f>+'[1]P3 Ejecutado-Devengado'!F49</f>
        <v>0</v>
      </c>
      <c r="I49" s="19">
        <f>+'[1]P3 Ejecutado-Devengado'!Q49</f>
        <v>0</v>
      </c>
      <c r="J49" s="19">
        <f>+'[1]P3 Ejecutado-Devengado'!H49</f>
        <v>0</v>
      </c>
      <c r="K49" s="19">
        <f>+'[1]P3 Ejecutado-Devengado'!S49</f>
        <v>0</v>
      </c>
      <c r="L49" s="19">
        <f>+'[1]P3 Ejecutado-Devengado'!J49</f>
        <v>0</v>
      </c>
      <c r="M49" s="19">
        <f>+'[1]P3 Ejecutado-Devengado'!U49</f>
        <v>0</v>
      </c>
      <c r="N49" s="19">
        <f>+'[1]P3 Ejecutado-Devengado'!L49</f>
        <v>0</v>
      </c>
      <c r="O49" s="19"/>
      <c r="P49" s="19">
        <f t="shared" si="7"/>
        <v>0</v>
      </c>
    </row>
    <row r="50" spans="1:17" s="17" customFormat="1" ht="20.100000000000001" customHeight="1" x14ac:dyDescent="0.25">
      <c r="A50" s="49" t="s">
        <v>49</v>
      </c>
      <c r="B50" s="19">
        <v>0</v>
      </c>
      <c r="C50" s="19">
        <v>0</v>
      </c>
      <c r="D50" s="19">
        <f>+'[1]P3 Ejecutado-Devengado'!B50</f>
        <v>0</v>
      </c>
      <c r="E50" s="19">
        <f>+'[1]P3 Ejecutado-Devengado'!M50</f>
        <v>0</v>
      </c>
      <c r="F50" s="19">
        <f>+'[1]P3 Ejecutado-Devengado'!D50</f>
        <v>0</v>
      </c>
      <c r="G50" s="19">
        <f>+'[1]P3 Ejecutado-Devengado'!O50</f>
        <v>0</v>
      </c>
      <c r="H50" s="19">
        <f>+'[1]P3 Ejecutado-Devengado'!F50</f>
        <v>0</v>
      </c>
      <c r="I50" s="19">
        <f>+'[1]P3 Ejecutado-Devengado'!Q50</f>
        <v>0</v>
      </c>
      <c r="J50" s="19">
        <f>+'[1]P3 Ejecutado-Devengado'!H50</f>
        <v>0</v>
      </c>
      <c r="K50" s="19">
        <f>+'[1]P3 Ejecutado-Devengado'!S50</f>
        <v>0</v>
      </c>
      <c r="L50" s="19">
        <f>+'[1]P3 Ejecutado-Devengado'!J50</f>
        <v>0</v>
      </c>
      <c r="M50" s="19">
        <f>+'[1]P3 Ejecutado-Devengado'!U50</f>
        <v>0</v>
      </c>
      <c r="N50" s="19">
        <f>+'[1]P3 Ejecutado-Devengado'!L50</f>
        <v>0</v>
      </c>
      <c r="O50" s="19"/>
      <c r="P50" s="19">
        <f t="shared" si="7"/>
        <v>0</v>
      </c>
    </row>
    <row r="51" spans="1:17" s="17" customFormat="1" ht="20.100000000000001" customHeight="1" x14ac:dyDescent="0.25">
      <c r="A51" s="15" t="s">
        <v>50</v>
      </c>
      <c r="B51" s="16">
        <v>15311373</v>
      </c>
      <c r="C51" s="16">
        <f>+C52+C53+C56+C57+C59+C55+C60</f>
        <v>75333373.349999994</v>
      </c>
      <c r="D51" s="16">
        <f>SUM(D52:D60)</f>
        <v>0</v>
      </c>
      <c r="E51" s="16">
        <f t="shared" ref="E51:N51" si="9">SUM(E52:E60)</f>
        <v>0</v>
      </c>
      <c r="F51" s="16">
        <f t="shared" si="9"/>
        <v>0</v>
      </c>
      <c r="G51" s="16">
        <f t="shared" si="9"/>
        <v>0</v>
      </c>
      <c r="H51" s="16">
        <f t="shared" si="9"/>
        <v>100848.41</v>
      </c>
      <c r="I51" s="16">
        <f t="shared" si="9"/>
        <v>0</v>
      </c>
      <c r="J51" s="16">
        <f t="shared" si="9"/>
        <v>65231.19</v>
      </c>
      <c r="K51" s="16">
        <f t="shared" si="9"/>
        <v>2266333.31</v>
      </c>
      <c r="L51" s="16">
        <f t="shared" si="9"/>
        <v>127204</v>
      </c>
      <c r="M51" s="16">
        <f t="shared" si="9"/>
        <v>267839.27</v>
      </c>
      <c r="N51" s="16">
        <f t="shared" si="9"/>
        <v>0</v>
      </c>
      <c r="O51" s="16">
        <f>SUM(O52:O60)</f>
        <v>2092088.86</v>
      </c>
      <c r="P51" s="16">
        <f>SUM(D51:O51)</f>
        <v>4919545.04</v>
      </c>
      <c r="Q51" s="48"/>
    </row>
    <row r="52" spans="1:17" s="17" customFormat="1" ht="20.100000000000001" customHeight="1" x14ac:dyDescent="0.3">
      <c r="A52" s="49" t="s">
        <v>51</v>
      </c>
      <c r="B52" s="19">
        <v>10337513</v>
      </c>
      <c r="C52" s="20">
        <v>46957513.350000001</v>
      </c>
      <c r="D52" s="19">
        <f>+'[1]P3 Ejecutado-Devengado'!B52</f>
        <v>0</v>
      </c>
      <c r="E52" s="19">
        <f>+'[1]P3 Ejecutado-Devengado'!M52</f>
        <v>0</v>
      </c>
      <c r="F52" s="19">
        <f>+'[1]P3 Ejecutado-Devengado'!N52</f>
        <v>0</v>
      </c>
      <c r="G52" s="19">
        <f>+'[1]P3 Ejecutado-Devengado'!O52</f>
        <v>0</v>
      </c>
      <c r="H52" s="19">
        <f>+'[1]P3 Ejecutado-Devengado'!P52</f>
        <v>0</v>
      </c>
      <c r="I52" s="19">
        <f>+'[1]P3 Ejecutado-Devengado'!Q52</f>
        <v>0</v>
      </c>
      <c r="J52" s="19">
        <f>+'[1]P3 Ejecutado-Devengado'!R52</f>
        <v>65231.19</v>
      </c>
      <c r="K52" s="19">
        <f>+'[1]P3 Ejecutado-Devengado'!S52</f>
        <v>0</v>
      </c>
      <c r="L52" s="19">
        <f>+'[1]P3 Ejecutado-Devengado'!T52</f>
        <v>0</v>
      </c>
      <c r="M52" s="19">
        <f>+'[1]P3 Ejecutado-Devengado'!U52</f>
        <v>267839.27</v>
      </c>
      <c r="N52" s="19">
        <f>+'[1]P3 Ejecutado-Devengado'!V52</f>
        <v>0</v>
      </c>
      <c r="O52" s="19">
        <v>7552</v>
      </c>
      <c r="P52" s="19">
        <f>SUM(D52:O52)</f>
        <v>340622.46</v>
      </c>
    </row>
    <row r="53" spans="1:17" s="17" customFormat="1" ht="20.100000000000001" customHeight="1" x14ac:dyDescent="0.3">
      <c r="A53" s="49" t="s">
        <v>52</v>
      </c>
      <c r="B53" s="19">
        <v>368160</v>
      </c>
      <c r="C53" s="20">
        <v>968160</v>
      </c>
      <c r="D53" s="19">
        <f>+'[1]P3 Ejecutado-Devengado'!B53</f>
        <v>0</v>
      </c>
      <c r="E53" s="19">
        <f>+'[1]P3 Ejecutado-Devengado'!M53</f>
        <v>0</v>
      </c>
      <c r="F53" s="19">
        <f>+'[1]P3 Ejecutado-Devengado'!N53</f>
        <v>0</v>
      </c>
      <c r="G53" s="19">
        <f>+'[1]P3 Ejecutado-Devengado'!O53</f>
        <v>0</v>
      </c>
      <c r="H53" s="19">
        <f>+'[1]P3 Ejecutado-Devengado'!P53</f>
        <v>0</v>
      </c>
      <c r="I53" s="19">
        <f>+'[1]P3 Ejecutado-Devengado'!Q53</f>
        <v>0</v>
      </c>
      <c r="J53" s="19">
        <f>+'[1]P3 Ejecutado-Devengado'!R53</f>
        <v>0</v>
      </c>
      <c r="K53" s="19">
        <f>+'[1]P3 Ejecutado-Devengado'!S53</f>
        <v>0</v>
      </c>
      <c r="L53" s="19">
        <f>+'[1]P3 Ejecutado-Devengado'!T53</f>
        <v>0</v>
      </c>
      <c r="M53" s="19">
        <f>+'[1]P3 Ejecutado-Devengado'!U53</f>
        <v>0</v>
      </c>
      <c r="N53" s="19">
        <f>+'[1]P3 Ejecutado-Devengado'!V53</f>
        <v>0</v>
      </c>
      <c r="O53" s="19"/>
      <c r="P53" s="19">
        <f t="shared" ref="P53:P60" si="10">SUM(D53:O53)</f>
        <v>0</v>
      </c>
    </row>
    <row r="54" spans="1:17" s="17" customFormat="1" ht="20.100000000000001" customHeight="1" x14ac:dyDescent="0.3">
      <c r="A54" s="49" t="s">
        <v>53</v>
      </c>
      <c r="B54" s="19">
        <v>0</v>
      </c>
      <c r="C54" s="20">
        <v>0</v>
      </c>
      <c r="D54" s="19">
        <f>+'[1]P3 Ejecutado-Devengado'!B54</f>
        <v>0</v>
      </c>
      <c r="E54" s="19">
        <f>+'[1]P3 Ejecutado-Devengado'!M54</f>
        <v>0</v>
      </c>
      <c r="F54" s="19">
        <f>+'[1]P3 Ejecutado-Devengado'!N54</f>
        <v>0</v>
      </c>
      <c r="G54" s="19">
        <f>+'[1]P3 Ejecutado-Devengado'!O54</f>
        <v>0</v>
      </c>
      <c r="H54" s="19">
        <f>+'[1]P3 Ejecutado-Devengado'!P54</f>
        <v>0</v>
      </c>
      <c r="I54" s="19">
        <f>+'[1]P3 Ejecutado-Devengado'!Q54</f>
        <v>0</v>
      </c>
      <c r="J54" s="19">
        <f>+'[1]P3 Ejecutado-Devengado'!R54</f>
        <v>0</v>
      </c>
      <c r="K54" s="19">
        <f>+'[1]P3 Ejecutado-Devengado'!S54</f>
        <v>0</v>
      </c>
      <c r="L54" s="19">
        <f>+'[1]P3 Ejecutado-Devengado'!T54</f>
        <v>0</v>
      </c>
      <c r="M54" s="19">
        <f>+'[1]P3 Ejecutado-Devengado'!U54</f>
        <v>0</v>
      </c>
      <c r="N54" s="19">
        <f>+'[1]P3 Ejecutado-Devengado'!V54</f>
        <v>0</v>
      </c>
      <c r="O54" s="19"/>
      <c r="P54" s="19">
        <f t="shared" si="10"/>
        <v>0</v>
      </c>
    </row>
    <row r="55" spans="1:17" s="17" customFormat="1" ht="20.100000000000001" customHeight="1" x14ac:dyDescent="0.3">
      <c r="A55" s="49" t="s">
        <v>54</v>
      </c>
      <c r="B55" s="19">
        <v>0</v>
      </c>
      <c r="C55" s="20">
        <v>14379000</v>
      </c>
      <c r="D55" s="19">
        <f>+'[1]P3 Ejecutado-Devengado'!B55</f>
        <v>0</v>
      </c>
      <c r="E55" s="19">
        <f>+'[1]P3 Ejecutado-Devengado'!M55</f>
        <v>0</v>
      </c>
      <c r="F55" s="19">
        <f>+'[1]P3 Ejecutado-Devengado'!N55</f>
        <v>0</v>
      </c>
      <c r="G55" s="19">
        <f>+'[1]P3 Ejecutado-Devengado'!O55</f>
        <v>0</v>
      </c>
      <c r="H55" s="19">
        <f>+'[1]P3 Ejecutado-Devengado'!P55</f>
        <v>0</v>
      </c>
      <c r="I55" s="19">
        <f>+'[1]P3 Ejecutado-Devengado'!Q55</f>
        <v>0</v>
      </c>
      <c r="J55" s="19">
        <f>+'[1]P3 Ejecutado-Devengado'!R55</f>
        <v>0</v>
      </c>
      <c r="K55" s="19">
        <f>+'[1]P3 Ejecutado-Devengado'!S55</f>
        <v>0</v>
      </c>
      <c r="L55" s="19">
        <f>+'[1]P3 Ejecutado-Devengado'!T55</f>
        <v>0</v>
      </c>
      <c r="M55" s="19">
        <f>+'[1]P3 Ejecutado-Devengado'!U55</f>
        <v>0</v>
      </c>
      <c r="N55" s="19">
        <f>+'[1]P3 Ejecutado-Devengado'!V55</f>
        <v>0</v>
      </c>
      <c r="O55" s="19"/>
      <c r="P55" s="19">
        <f t="shared" si="10"/>
        <v>0</v>
      </c>
    </row>
    <row r="56" spans="1:17" s="17" customFormat="1" ht="20.100000000000001" customHeight="1" x14ac:dyDescent="0.3">
      <c r="A56" s="49" t="s">
        <v>55</v>
      </c>
      <c r="B56" s="19">
        <v>4155700</v>
      </c>
      <c r="C56" s="20">
        <v>8184700</v>
      </c>
      <c r="D56" s="19">
        <f>+'[1]P3 Ejecutado-Devengado'!B56</f>
        <v>0</v>
      </c>
      <c r="E56" s="19">
        <f>+'[1]P3 Ejecutado-Devengado'!M56</f>
        <v>0</v>
      </c>
      <c r="F56" s="19">
        <f>+'[1]P3 Ejecutado-Devengado'!N56</f>
        <v>0</v>
      </c>
      <c r="G56" s="19">
        <f>+'[1]P3 Ejecutado-Devengado'!O56</f>
        <v>0</v>
      </c>
      <c r="H56" s="19">
        <f>+'[1]P3 Ejecutado-Devengado'!P56</f>
        <v>100848.41</v>
      </c>
      <c r="I56" s="19">
        <f>+'[1]P3 Ejecutado-Devengado'!Q56</f>
        <v>0</v>
      </c>
      <c r="J56" s="19">
        <f>+'[1]P3 Ejecutado-Devengado'!R56</f>
        <v>0</v>
      </c>
      <c r="K56" s="19">
        <f>+'[1]P3 Ejecutado-Devengado'!S56</f>
        <v>1107632.31</v>
      </c>
      <c r="L56" s="19">
        <f>+'[1]P3 Ejecutado-Devengado'!T56</f>
        <v>127204</v>
      </c>
      <c r="M56" s="19">
        <f>+'[1]P3 Ejecutado-Devengado'!U56</f>
        <v>0</v>
      </c>
      <c r="N56" s="19">
        <f>+'[1]P3 Ejecutado-Devengado'!V56</f>
        <v>0</v>
      </c>
      <c r="O56" s="19">
        <v>2084536.86</v>
      </c>
      <c r="P56" s="19">
        <f t="shared" si="10"/>
        <v>3420221.58</v>
      </c>
    </row>
    <row r="57" spans="1:17" s="17" customFormat="1" ht="20.100000000000001" customHeight="1" x14ac:dyDescent="0.3">
      <c r="A57" s="49" t="s">
        <v>56</v>
      </c>
      <c r="B57" s="19">
        <v>400000</v>
      </c>
      <c r="C57" s="20">
        <v>3355000</v>
      </c>
      <c r="D57" s="19">
        <f>+'[1]P3 Ejecutado-Devengado'!B57</f>
        <v>0</v>
      </c>
      <c r="E57" s="19">
        <f>+'[1]P3 Ejecutado-Devengado'!M57</f>
        <v>0</v>
      </c>
      <c r="F57" s="19">
        <f>+'[1]P3 Ejecutado-Devengado'!N57</f>
        <v>0</v>
      </c>
      <c r="G57" s="19">
        <f>+'[1]P3 Ejecutado-Devengado'!O57</f>
        <v>0</v>
      </c>
      <c r="H57" s="19">
        <f>+'[1]P3 Ejecutado-Devengado'!P57</f>
        <v>0</v>
      </c>
      <c r="I57" s="19">
        <f>+'[1]P3 Ejecutado-Devengado'!Q57</f>
        <v>0</v>
      </c>
      <c r="J57" s="19">
        <f>+'[1]P3 Ejecutado-Devengado'!R57</f>
        <v>0</v>
      </c>
      <c r="K57" s="19">
        <f>+'[1]P3 Ejecutado-Devengado'!S57</f>
        <v>920400</v>
      </c>
      <c r="L57" s="19">
        <f>+'[1]P3 Ejecutado-Devengado'!T57</f>
        <v>0</v>
      </c>
      <c r="M57" s="19">
        <f>+'[1]P3 Ejecutado-Devengado'!U57</f>
        <v>0</v>
      </c>
      <c r="N57" s="19">
        <f>+'[1]P3 Ejecutado-Devengado'!V57</f>
        <v>0</v>
      </c>
      <c r="O57" s="19"/>
      <c r="P57" s="19">
        <f t="shared" si="10"/>
        <v>920400</v>
      </c>
    </row>
    <row r="58" spans="1:17" s="17" customFormat="1" ht="20.100000000000001" customHeight="1" x14ac:dyDescent="0.3">
      <c r="A58" s="49" t="s">
        <v>57</v>
      </c>
      <c r="B58" s="19">
        <v>0</v>
      </c>
      <c r="C58" s="20">
        <v>0</v>
      </c>
      <c r="D58" s="19">
        <f>+'[1]P3 Ejecutado-Devengado'!B58</f>
        <v>0</v>
      </c>
      <c r="E58" s="19">
        <f>+'[1]P3 Ejecutado-Devengado'!M58</f>
        <v>0</v>
      </c>
      <c r="F58" s="19">
        <f>+'[1]P3 Ejecutado-Devengado'!N58</f>
        <v>0</v>
      </c>
      <c r="G58" s="19">
        <f>+'[1]P3 Ejecutado-Devengado'!O58</f>
        <v>0</v>
      </c>
      <c r="H58" s="19">
        <f>+'[1]P3 Ejecutado-Devengado'!P58</f>
        <v>0</v>
      </c>
      <c r="I58" s="19">
        <f>+'[1]P3 Ejecutado-Devengado'!Q58</f>
        <v>0</v>
      </c>
      <c r="J58" s="19">
        <f>+'[1]P3 Ejecutado-Devengado'!R58</f>
        <v>0</v>
      </c>
      <c r="K58" s="19">
        <f>+'[1]P3 Ejecutado-Devengado'!S58</f>
        <v>0</v>
      </c>
      <c r="L58" s="19">
        <f>+'[1]P3 Ejecutado-Devengado'!T58</f>
        <v>0</v>
      </c>
      <c r="M58" s="19">
        <f>+'[1]P3 Ejecutado-Devengado'!U58</f>
        <v>0</v>
      </c>
      <c r="N58" s="19">
        <f>+'[1]P3 Ejecutado-Devengado'!V58</f>
        <v>0</v>
      </c>
      <c r="O58" s="19"/>
      <c r="P58" s="19">
        <f t="shared" si="10"/>
        <v>0</v>
      </c>
    </row>
    <row r="59" spans="1:17" s="17" customFormat="1" ht="20.100000000000001" customHeight="1" x14ac:dyDescent="0.3">
      <c r="A59" s="49" t="s">
        <v>58</v>
      </c>
      <c r="B59" s="19">
        <v>50000</v>
      </c>
      <c r="C59" s="20">
        <v>289000</v>
      </c>
      <c r="D59" s="19">
        <f>+'[1]P3 Ejecutado-Devengado'!B59</f>
        <v>0</v>
      </c>
      <c r="E59" s="19">
        <f>+'[1]P3 Ejecutado-Devengado'!M59</f>
        <v>0</v>
      </c>
      <c r="F59" s="19">
        <f>+'[1]P3 Ejecutado-Devengado'!N59</f>
        <v>0</v>
      </c>
      <c r="G59" s="19">
        <f>+'[1]P3 Ejecutado-Devengado'!O59</f>
        <v>0</v>
      </c>
      <c r="H59" s="19">
        <f>+'[1]P3 Ejecutado-Devengado'!P59</f>
        <v>0</v>
      </c>
      <c r="I59" s="19">
        <f>+'[1]P3 Ejecutado-Devengado'!Q59</f>
        <v>0</v>
      </c>
      <c r="J59" s="19">
        <f>+'[1]P3 Ejecutado-Devengado'!R59</f>
        <v>0</v>
      </c>
      <c r="K59" s="19">
        <f>+'[1]P3 Ejecutado-Devengado'!S59</f>
        <v>238301</v>
      </c>
      <c r="L59" s="19">
        <f>+'[1]P3 Ejecutado-Devengado'!T59</f>
        <v>0</v>
      </c>
      <c r="M59" s="19">
        <f>+'[1]P3 Ejecutado-Devengado'!U59</f>
        <v>0</v>
      </c>
      <c r="N59" s="19">
        <f>+'[1]P3 Ejecutado-Devengado'!V59</f>
        <v>0</v>
      </c>
      <c r="O59" s="19"/>
      <c r="P59" s="19">
        <f t="shared" si="10"/>
        <v>238301</v>
      </c>
    </row>
    <row r="60" spans="1:17" s="17" customFormat="1" ht="20.100000000000001" customHeight="1" x14ac:dyDescent="0.3">
      <c r="A60" s="49" t="s">
        <v>59</v>
      </c>
      <c r="B60" s="19">
        <v>0</v>
      </c>
      <c r="C60" s="20">
        <v>1200000</v>
      </c>
      <c r="D60" s="19">
        <f>+'[1]P3 Ejecutado-Devengado'!B60</f>
        <v>0</v>
      </c>
      <c r="E60" s="19">
        <f>+'[1]P3 Ejecutado-Devengado'!M60</f>
        <v>0</v>
      </c>
      <c r="F60" s="19">
        <f>+'[1]P3 Ejecutado-Devengado'!N60</f>
        <v>0</v>
      </c>
      <c r="G60" s="19">
        <f>+'[1]P3 Ejecutado-Devengado'!O60</f>
        <v>0</v>
      </c>
      <c r="H60" s="19">
        <f>+'[1]P3 Ejecutado-Devengado'!P60</f>
        <v>0</v>
      </c>
      <c r="I60" s="19">
        <f>+'[1]P3 Ejecutado-Devengado'!Q60</f>
        <v>0</v>
      </c>
      <c r="J60" s="19">
        <f>+'[1]P3 Ejecutado-Devengado'!R60</f>
        <v>0</v>
      </c>
      <c r="K60" s="19">
        <f>+'[1]P3 Ejecutado-Devengado'!S60</f>
        <v>0</v>
      </c>
      <c r="L60" s="19">
        <f>+'[1]P3 Ejecutado-Devengado'!T60</f>
        <v>0</v>
      </c>
      <c r="M60" s="19">
        <f>+'[1]P3 Ejecutado-Devengado'!U60</f>
        <v>0</v>
      </c>
      <c r="N60" s="19">
        <f>+'[1]P3 Ejecutado-Devengado'!V60</f>
        <v>0</v>
      </c>
      <c r="O60" s="19"/>
      <c r="P60" s="19">
        <f t="shared" si="10"/>
        <v>0</v>
      </c>
    </row>
    <row r="61" spans="1:17" s="17" customFormat="1" ht="20.100000000000001" customHeight="1" x14ac:dyDescent="0.25">
      <c r="A61" s="15" t="s">
        <v>60</v>
      </c>
      <c r="B61" s="16">
        <v>0</v>
      </c>
      <c r="C61" s="16">
        <f>+C62+C63</f>
        <v>57600000</v>
      </c>
      <c r="D61" s="16">
        <f>SUM(D62:D65)</f>
        <v>0</v>
      </c>
      <c r="E61" s="16">
        <f t="shared" ref="E61:N61" si="11">SUM(E62:E65)</f>
        <v>0</v>
      </c>
      <c r="F61" s="16">
        <f t="shared" si="11"/>
        <v>10549757.619999999</v>
      </c>
      <c r="G61" s="16">
        <f t="shared" si="11"/>
        <v>7477642.7300000004</v>
      </c>
      <c r="H61" s="16">
        <f t="shared" si="11"/>
        <v>0</v>
      </c>
      <c r="I61" s="16">
        <f t="shared" si="11"/>
        <v>0</v>
      </c>
      <c r="J61" s="16">
        <f t="shared" si="11"/>
        <v>11930376.449999999</v>
      </c>
      <c r="K61" s="16">
        <f t="shared" si="11"/>
        <v>560946.27</v>
      </c>
      <c r="L61" s="16">
        <f t="shared" si="11"/>
        <v>915127.96</v>
      </c>
      <c r="M61" s="16">
        <f t="shared" si="11"/>
        <v>0</v>
      </c>
      <c r="N61" s="16">
        <f t="shared" si="11"/>
        <v>16567497.039999999</v>
      </c>
      <c r="O61" s="16"/>
      <c r="P61" s="16">
        <f>SUM(D61:O61)</f>
        <v>48001348.07</v>
      </c>
      <c r="Q61" s="48"/>
    </row>
    <row r="62" spans="1:17" s="17" customFormat="1" ht="20.100000000000001" customHeight="1" x14ac:dyDescent="0.25">
      <c r="A62" s="49" t="s">
        <v>61</v>
      </c>
      <c r="B62" s="19">
        <v>0</v>
      </c>
      <c r="C62" s="19">
        <v>47600000</v>
      </c>
      <c r="D62" s="19">
        <f>'[1]P3 Ejecutado-Devengado'!B62</f>
        <v>0</v>
      </c>
      <c r="E62" s="19">
        <f>+'[1]P3 Ejecutado-Devengado'!M62</f>
        <v>0</v>
      </c>
      <c r="F62" s="19">
        <f>+'[1]P3 Ejecutado-Devengado'!N62</f>
        <v>10549757.619999999</v>
      </c>
      <c r="G62" s="19">
        <f>+'[1]P3 Ejecutado-Devengado'!O62</f>
        <v>7477642.7300000004</v>
      </c>
      <c r="H62" s="19">
        <f>+'[1]P3 Ejecutado-Devengado'!P62</f>
        <v>0</v>
      </c>
      <c r="I62" s="19">
        <f>+'[1]P3 Ejecutado-Devengado'!Q62</f>
        <v>0</v>
      </c>
      <c r="J62" s="19">
        <f>+'[1]P3 Ejecutado-Devengado'!R62</f>
        <v>11930376.449999999</v>
      </c>
      <c r="K62" s="19">
        <f>+'[1]P3 Ejecutado-Devengado'!S62</f>
        <v>0</v>
      </c>
      <c r="L62" s="19">
        <f>+'[1]P3 Ejecutado-Devengado'!T62</f>
        <v>0</v>
      </c>
      <c r="M62" s="19">
        <f>+'[1]P3 Ejecutado-Devengado'!U62</f>
        <v>0</v>
      </c>
      <c r="N62" s="19">
        <f>+'[1]P3 Ejecutado-Devengado'!V62</f>
        <v>16567497.039999999</v>
      </c>
      <c r="O62" s="19"/>
      <c r="P62" s="19">
        <f>SUM(D62:O62)</f>
        <v>46525273.840000004</v>
      </c>
    </row>
    <row r="63" spans="1:17" s="17" customFormat="1" ht="20.100000000000001" customHeight="1" x14ac:dyDescent="0.25">
      <c r="A63" s="49" t="s">
        <v>62</v>
      </c>
      <c r="B63" s="19">
        <v>0</v>
      </c>
      <c r="C63" s="19">
        <v>10000000</v>
      </c>
      <c r="D63" s="19">
        <f>'[1]P3 Ejecutado-Devengado'!B63</f>
        <v>0</v>
      </c>
      <c r="E63" s="19">
        <f>+'[1]P3 Ejecutado-Devengado'!M63</f>
        <v>0</v>
      </c>
      <c r="F63" s="19">
        <f>+'[1]P3 Ejecutado-Devengado'!N63</f>
        <v>0</v>
      </c>
      <c r="G63" s="19">
        <f>+'[1]P3 Ejecutado-Devengado'!O63</f>
        <v>0</v>
      </c>
      <c r="H63" s="19">
        <f>+'[1]P3 Ejecutado-Devengado'!P63</f>
        <v>0</v>
      </c>
      <c r="I63" s="19">
        <f>+'[1]P3 Ejecutado-Devengado'!Q63</f>
        <v>0</v>
      </c>
      <c r="J63" s="19">
        <f>+'[1]P3 Ejecutado-Devengado'!R63</f>
        <v>0</v>
      </c>
      <c r="K63" s="19">
        <f>+'[1]P3 Ejecutado-Devengado'!S63</f>
        <v>560946.27</v>
      </c>
      <c r="L63" s="19">
        <f>+'[1]P3 Ejecutado-Devengado'!T63</f>
        <v>915127.96</v>
      </c>
      <c r="M63" s="19">
        <f>+'[1]P3 Ejecutado-Devengado'!U63</f>
        <v>0</v>
      </c>
      <c r="N63" s="19">
        <f>+'[1]P3 Ejecutado-Devengado'!V63</f>
        <v>0</v>
      </c>
      <c r="O63" s="19"/>
      <c r="P63" s="19">
        <f t="shared" ref="P63:P81" si="12">SUM(D63:O63)</f>
        <v>1476074.23</v>
      </c>
    </row>
    <row r="64" spans="1:17" s="17" customFormat="1" ht="20.100000000000001" customHeight="1" x14ac:dyDescent="0.25">
      <c r="A64" s="49" t="s">
        <v>63</v>
      </c>
      <c r="B64" s="19">
        <v>0</v>
      </c>
      <c r="C64" s="19">
        <v>0</v>
      </c>
      <c r="D64" s="19">
        <f>'[1]P3 Ejecutado-Devengado'!B64</f>
        <v>0</v>
      </c>
      <c r="E64" s="19">
        <f>+'[1]P3 Ejecutado-Devengado'!M64</f>
        <v>0</v>
      </c>
      <c r="F64" s="19">
        <f>+'[1]P3 Ejecutado-Devengado'!N64</f>
        <v>0</v>
      </c>
      <c r="G64" s="19">
        <f>+'[1]P3 Ejecutado-Devengado'!O64</f>
        <v>0</v>
      </c>
      <c r="H64" s="19">
        <f>+'[1]P3 Ejecutado-Devengado'!P64</f>
        <v>0</v>
      </c>
      <c r="I64" s="19">
        <f>+'[1]P3 Ejecutado-Devengado'!Q64</f>
        <v>0</v>
      </c>
      <c r="J64" s="19">
        <f>+'[1]P3 Ejecutado-Devengado'!R64</f>
        <v>0</v>
      </c>
      <c r="K64" s="19">
        <f>+'[1]P3 Ejecutado-Devengado'!S64</f>
        <v>0</v>
      </c>
      <c r="L64" s="19">
        <f>+'[1]P3 Ejecutado-Devengado'!T64</f>
        <v>0</v>
      </c>
      <c r="M64" s="19">
        <f>+'[1]P3 Ejecutado-Devengado'!U64</f>
        <v>0</v>
      </c>
      <c r="N64" s="19">
        <f>+'[1]P3 Ejecutado-Devengado'!V64</f>
        <v>0</v>
      </c>
      <c r="O64" s="19"/>
      <c r="P64" s="19">
        <f t="shared" si="12"/>
        <v>0</v>
      </c>
    </row>
    <row r="65" spans="1:17" s="17" customFormat="1" ht="20.100000000000001" customHeight="1" x14ac:dyDescent="0.25">
      <c r="A65" s="49" t="s">
        <v>64</v>
      </c>
      <c r="B65" s="19">
        <v>0</v>
      </c>
      <c r="C65" s="19">
        <v>0</v>
      </c>
      <c r="D65" s="19">
        <f>'[1]P3 Ejecutado-Devengado'!B65</f>
        <v>0</v>
      </c>
      <c r="E65" s="19">
        <f>+'[1]P3 Ejecutado-Devengado'!M65</f>
        <v>0</v>
      </c>
      <c r="F65" s="19">
        <f>+'[1]P3 Ejecutado-Devengado'!N65</f>
        <v>0</v>
      </c>
      <c r="G65" s="19">
        <f>+'[1]P3 Ejecutado-Devengado'!O65</f>
        <v>0</v>
      </c>
      <c r="H65" s="19">
        <f>+'[1]P3 Ejecutado-Devengado'!P65</f>
        <v>0</v>
      </c>
      <c r="I65" s="19">
        <f>+'[1]P3 Ejecutado-Devengado'!Q65</f>
        <v>0</v>
      </c>
      <c r="J65" s="19">
        <f>+'[1]P3 Ejecutado-Devengado'!R65</f>
        <v>0</v>
      </c>
      <c r="K65" s="19">
        <f>+'[1]P3 Ejecutado-Devengado'!S65</f>
        <v>0</v>
      </c>
      <c r="L65" s="19">
        <f>+'[1]P3 Ejecutado-Devengado'!T65</f>
        <v>0</v>
      </c>
      <c r="M65" s="19">
        <f>+'[1]P3 Ejecutado-Devengado'!U65</f>
        <v>0</v>
      </c>
      <c r="N65" s="19">
        <f>+'[1]P3 Ejecutado-Devengado'!V65</f>
        <v>0</v>
      </c>
      <c r="O65" s="19"/>
      <c r="P65" s="19">
        <f t="shared" si="12"/>
        <v>0</v>
      </c>
    </row>
    <row r="66" spans="1:17" s="17" customFormat="1" ht="20.100000000000001" customHeight="1" x14ac:dyDescent="0.25">
      <c r="A66" s="15" t="s">
        <v>65</v>
      </c>
      <c r="B66" s="16">
        <v>0</v>
      </c>
      <c r="C66" s="16">
        <v>0</v>
      </c>
      <c r="D66" s="16">
        <f>SUM(D67:D68)</f>
        <v>0</v>
      </c>
      <c r="E66" s="16">
        <f t="shared" ref="E66:N66" si="13">SUM(E67:E68)</f>
        <v>0</v>
      </c>
      <c r="F66" s="16">
        <f t="shared" si="13"/>
        <v>0</v>
      </c>
      <c r="G66" s="16">
        <f t="shared" si="13"/>
        <v>0</v>
      </c>
      <c r="H66" s="16">
        <f t="shared" si="13"/>
        <v>0</v>
      </c>
      <c r="I66" s="16">
        <f t="shared" si="13"/>
        <v>0</v>
      </c>
      <c r="J66" s="16">
        <f t="shared" si="13"/>
        <v>0</v>
      </c>
      <c r="K66" s="16">
        <f t="shared" si="13"/>
        <v>0</v>
      </c>
      <c r="L66" s="16">
        <f t="shared" si="13"/>
        <v>0</v>
      </c>
      <c r="M66" s="16">
        <f t="shared" si="13"/>
        <v>0</v>
      </c>
      <c r="N66" s="16">
        <f t="shared" si="13"/>
        <v>0</v>
      </c>
      <c r="O66" s="16"/>
      <c r="P66" s="16">
        <f t="shared" si="12"/>
        <v>0</v>
      </c>
      <c r="Q66" s="48"/>
    </row>
    <row r="67" spans="1:17" s="17" customFormat="1" ht="20.100000000000001" customHeight="1" x14ac:dyDescent="0.25">
      <c r="A67" s="49" t="s">
        <v>66</v>
      </c>
      <c r="B67" s="19">
        <v>0</v>
      </c>
      <c r="C67" s="19">
        <v>0</v>
      </c>
      <c r="D67" s="19">
        <f>+'[1]P3 Ejecutado-Devengado'!B67</f>
        <v>0</v>
      </c>
      <c r="E67" s="19">
        <f>+'[1]P3 Ejecutado-Devengado'!M67</f>
        <v>0</v>
      </c>
      <c r="F67" s="19">
        <f>+'[1]P3 Ejecutado-Devengado'!N67</f>
        <v>0</v>
      </c>
      <c r="G67" s="19">
        <f>+'[1]P3 Ejecutado-Devengado'!O67</f>
        <v>0</v>
      </c>
      <c r="H67" s="19">
        <f>+'[1]P3 Ejecutado-Devengado'!P67</f>
        <v>0</v>
      </c>
      <c r="I67" s="19">
        <f>+'[1]P3 Ejecutado-Devengado'!Q67</f>
        <v>0</v>
      </c>
      <c r="J67" s="19">
        <f>+'[1]P3 Ejecutado-Devengado'!R67</f>
        <v>0</v>
      </c>
      <c r="K67" s="19">
        <f>+'[1]P3 Ejecutado-Devengado'!S67</f>
        <v>0</v>
      </c>
      <c r="L67" s="19">
        <f>+'[1]P3 Ejecutado-Devengado'!T67</f>
        <v>0</v>
      </c>
      <c r="M67" s="19">
        <f>+'[1]P3 Ejecutado-Devengado'!U67</f>
        <v>0</v>
      </c>
      <c r="N67" s="19">
        <f>+'[1]P3 Ejecutado-Devengado'!V67</f>
        <v>0</v>
      </c>
      <c r="O67" s="19"/>
      <c r="P67" s="19">
        <f t="shared" si="12"/>
        <v>0</v>
      </c>
    </row>
    <row r="68" spans="1:17" s="17" customFormat="1" ht="20.100000000000001" customHeight="1" x14ac:dyDescent="0.25">
      <c r="A68" s="49" t="s">
        <v>67</v>
      </c>
      <c r="B68" s="19">
        <v>0</v>
      </c>
      <c r="C68" s="19">
        <v>0</v>
      </c>
      <c r="D68" s="19">
        <f>+'[1]P3 Ejecutado-Devengado'!B68</f>
        <v>0</v>
      </c>
      <c r="E68" s="19">
        <f>+'[1]P3 Ejecutado-Devengado'!M68</f>
        <v>0</v>
      </c>
      <c r="F68" s="19">
        <f>+'[1]P3 Ejecutado-Devengado'!N68</f>
        <v>0</v>
      </c>
      <c r="G68" s="19">
        <f>+'[1]P3 Ejecutado-Devengado'!O68</f>
        <v>0</v>
      </c>
      <c r="H68" s="19">
        <f>+'[1]P3 Ejecutado-Devengado'!P68</f>
        <v>0</v>
      </c>
      <c r="I68" s="19">
        <f>+'[1]P3 Ejecutado-Devengado'!Q68</f>
        <v>0</v>
      </c>
      <c r="J68" s="19">
        <f>+'[1]P3 Ejecutado-Devengado'!R68</f>
        <v>0</v>
      </c>
      <c r="K68" s="19">
        <f>+'[1]P3 Ejecutado-Devengado'!S68</f>
        <v>0</v>
      </c>
      <c r="L68" s="19">
        <f>+'[1]P3 Ejecutado-Devengado'!T68</f>
        <v>0</v>
      </c>
      <c r="M68" s="19">
        <f>+'[1]P3 Ejecutado-Devengado'!U68</f>
        <v>0</v>
      </c>
      <c r="N68" s="19">
        <f>+'[1]P3 Ejecutado-Devengado'!V68</f>
        <v>0</v>
      </c>
      <c r="O68" s="19"/>
      <c r="P68" s="19">
        <f t="shared" si="12"/>
        <v>0</v>
      </c>
    </row>
    <row r="69" spans="1:17" s="17" customFormat="1" ht="20.100000000000001" customHeight="1" x14ac:dyDescent="0.25">
      <c r="A69" s="15" t="s">
        <v>68</v>
      </c>
      <c r="B69" s="16">
        <v>0</v>
      </c>
      <c r="C69" s="16">
        <v>0</v>
      </c>
      <c r="D69" s="16">
        <f>SUM(D70:D72)</f>
        <v>0</v>
      </c>
      <c r="E69" s="16">
        <f t="shared" ref="E69:N69" si="14">SUM(E70:E72)</f>
        <v>0</v>
      </c>
      <c r="F69" s="16">
        <f t="shared" si="14"/>
        <v>0</v>
      </c>
      <c r="G69" s="16">
        <f t="shared" si="14"/>
        <v>0</v>
      </c>
      <c r="H69" s="16">
        <f t="shared" si="14"/>
        <v>0</v>
      </c>
      <c r="I69" s="16">
        <f t="shared" si="14"/>
        <v>0</v>
      </c>
      <c r="J69" s="16">
        <f t="shared" si="14"/>
        <v>0</v>
      </c>
      <c r="K69" s="16">
        <f t="shared" si="14"/>
        <v>0</v>
      </c>
      <c r="L69" s="16">
        <f t="shared" si="14"/>
        <v>0</v>
      </c>
      <c r="M69" s="16">
        <f t="shared" si="14"/>
        <v>0</v>
      </c>
      <c r="N69" s="16">
        <f t="shared" si="14"/>
        <v>0</v>
      </c>
      <c r="O69" s="16"/>
      <c r="P69" s="16">
        <f t="shared" si="12"/>
        <v>0</v>
      </c>
      <c r="Q69" s="48"/>
    </row>
    <row r="70" spans="1:17" s="17" customFormat="1" ht="20.100000000000001" customHeight="1" x14ac:dyDescent="0.25">
      <c r="A70" s="49" t="s">
        <v>69</v>
      </c>
      <c r="B70" s="19">
        <v>0</v>
      </c>
      <c r="C70" s="19">
        <v>0</v>
      </c>
      <c r="D70" s="19">
        <f>+'[1]P3 Ejecutado-Devengado'!B70</f>
        <v>0</v>
      </c>
      <c r="E70" s="19">
        <f>+'[1]P3 Ejecutado-Devengado'!M70</f>
        <v>0</v>
      </c>
      <c r="F70" s="19">
        <f>+'[1]P3 Ejecutado-Devengado'!N70</f>
        <v>0</v>
      </c>
      <c r="G70" s="19">
        <f>+'[1]P3 Ejecutado-Devengado'!O70</f>
        <v>0</v>
      </c>
      <c r="H70" s="19">
        <f>+'[1]P3 Ejecutado-Devengado'!P70</f>
        <v>0</v>
      </c>
      <c r="I70" s="19">
        <f>+'[1]P3 Ejecutado-Devengado'!Q70</f>
        <v>0</v>
      </c>
      <c r="J70" s="19">
        <f>+'[1]P3 Ejecutado-Devengado'!R70</f>
        <v>0</v>
      </c>
      <c r="K70" s="19">
        <f>+'[1]P3 Ejecutado-Devengado'!S70</f>
        <v>0</v>
      </c>
      <c r="L70" s="19">
        <f>+'[1]P3 Ejecutado-Devengado'!T70</f>
        <v>0</v>
      </c>
      <c r="M70" s="19">
        <f>+'[1]P3 Ejecutado-Devengado'!U70</f>
        <v>0</v>
      </c>
      <c r="N70" s="19">
        <f>+'[1]P3 Ejecutado-Devengado'!V70</f>
        <v>0</v>
      </c>
      <c r="O70" s="19"/>
      <c r="P70" s="19">
        <f t="shared" si="12"/>
        <v>0</v>
      </c>
    </row>
    <row r="71" spans="1:17" s="17" customFormat="1" ht="20.100000000000001" customHeight="1" x14ac:dyDescent="0.25">
      <c r="A71" s="49" t="s">
        <v>70</v>
      </c>
      <c r="B71" s="19">
        <v>0</v>
      </c>
      <c r="C71" s="19">
        <v>0</v>
      </c>
      <c r="D71" s="19">
        <f>+'[1]P3 Ejecutado-Devengado'!B71</f>
        <v>0</v>
      </c>
      <c r="E71" s="19">
        <f>+'[1]P3 Ejecutado-Devengado'!M71</f>
        <v>0</v>
      </c>
      <c r="F71" s="19">
        <f>+'[1]P3 Ejecutado-Devengado'!N71</f>
        <v>0</v>
      </c>
      <c r="G71" s="19">
        <f>+'[1]P3 Ejecutado-Devengado'!O71</f>
        <v>0</v>
      </c>
      <c r="H71" s="19">
        <f>+'[1]P3 Ejecutado-Devengado'!P71</f>
        <v>0</v>
      </c>
      <c r="I71" s="19">
        <f>+'[1]P3 Ejecutado-Devengado'!Q71</f>
        <v>0</v>
      </c>
      <c r="J71" s="19">
        <f>+'[1]P3 Ejecutado-Devengado'!R71</f>
        <v>0</v>
      </c>
      <c r="K71" s="19">
        <f>+'[1]P3 Ejecutado-Devengado'!S71</f>
        <v>0</v>
      </c>
      <c r="L71" s="19">
        <f>+'[1]P3 Ejecutado-Devengado'!T71</f>
        <v>0</v>
      </c>
      <c r="M71" s="19">
        <f>+'[1]P3 Ejecutado-Devengado'!U71</f>
        <v>0</v>
      </c>
      <c r="N71" s="19">
        <f>+'[1]P3 Ejecutado-Devengado'!V71</f>
        <v>0</v>
      </c>
      <c r="O71" s="19"/>
      <c r="P71" s="19">
        <f t="shared" si="12"/>
        <v>0</v>
      </c>
    </row>
    <row r="72" spans="1:17" s="17" customFormat="1" ht="20.100000000000001" customHeight="1" x14ac:dyDescent="0.25">
      <c r="A72" s="49" t="s">
        <v>71</v>
      </c>
      <c r="B72" s="19">
        <v>0</v>
      </c>
      <c r="C72" s="19">
        <v>0</v>
      </c>
      <c r="D72" s="19">
        <f>+'[1]P3 Ejecutado-Devengado'!B72</f>
        <v>0</v>
      </c>
      <c r="E72" s="19">
        <f>+'[1]P3 Ejecutado-Devengado'!M72</f>
        <v>0</v>
      </c>
      <c r="F72" s="19">
        <f>+'[1]P3 Ejecutado-Devengado'!N72</f>
        <v>0</v>
      </c>
      <c r="G72" s="19">
        <f>+'[1]P3 Ejecutado-Devengado'!O72</f>
        <v>0</v>
      </c>
      <c r="H72" s="19">
        <f>+'[1]P3 Ejecutado-Devengado'!P72</f>
        <v>0</v>
      </c>
      <c r="I72" s="19">
        <f>+'[1]P3 Ejecutado-Devengado'!Q72</f>
        <v>0</v>
      </c>
      <c r="J72" s="19">
        <f>+'[1]P3 Ejecutado-Devengado'!R72</f>
        <v>0</v>
      </c>
      <c r="K72" s="19">
        <f>+'[1]P3 Ejecutado-Devengado'!S72</f>
        <v>0</v>
      </c>
      <c r="L72" s="19">
        <f>+'[1]P3 Ejecutado-Devengado'!T72</f>
        <v>0</v>
      </c>
      <c r="M72" s="19">
        <f>+'[1]P3 Ejecutado-Devengado'!U72</f>
        <v>0</v>
      </c>
      <c r="N72" s="19">
        <f>+'[1]P3 Ejecutado-Devengado'!V72</f>
        <v>0</v>
      </c>
      <c r="O72" s="19"/>
      <c r="P72" s="19">
        <f t="shared" si="12"/>
        <v>0</v>
      </c>
    </row>
    <row r="73" spans="1:17" s="17" customFormat="1" ht="20.100000000000001" customHeight="1" x14ac:dyDescent="0.25">
      <c r="A73" s="15" t="s">
        <v>72</v>
      </c>
      <c r="B73" s="16"/>
      <c r="C73" s="16"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f t="shared" si="12"/>
        <v>0</v>
      </c>
      <c r="Q73" s="48"/>
    </row>
    <row r="74" spans="1:17" s="17" customFormat="1" ht="20.100000000000001" customHeight="1" x14ac:dyDescent="0.25">
      <c r="A74" s="15" t="s">
        <v>73</v>
      </c>
      <c r="B74" s="16">
        <v>0</v>
      </c>
      <c r="C74" s="24">
        <v>0</v>
      </c>
      <c r="D74" s="16">
        <f>SUM(D75:D76)</f>
        <v>0</v>
      </c>
      <c r="E74" s="16">
        <f t="shared" ref="E74:N74" si="15">SUM(E75:E76)</f>
        <v>0</v>
      </c>
      <c r="F74" s="16">
        <f t="shared" si="15"/>
        <v>0</v>
      </c>
      <c r="G74" s="16">
        <f t="shared" si="15"/>
        <v>0</v>
      </c>
      <c r="H74" s="16">
        <f t="shared" si="15"/>
        <v>0</v>
      </c>
      <c r="I74" s="16">
        <f t="shared" si="15"/>
        <v>0</v>
      </c>
      <c r="J74" s="16">
        <f t="shared" si="15"/>
        <v>0</v>
      </c>
      <c r="K74" s="16">
        <f t="shared" si="15"/>
        <v>0</v>
      </c>
      <c r="L74" s="16">
        <f t="shared" si="15"/>
        <v>0</v>
      </c>
      <c r="M74" s="16">
        <f t="shared" si="15"/>
        <v>0</v>
      </c>
      <c r="N74" s="16">
        <f t="shared" si="15"/>
        <v>0</v>
      </c>
      <c r="O74" s="16"/>
      <c r="P74" s="16">
        <f t="shared" si="12"/>
        <v>0</v>
      </c>
      <c r="Q74" s="48"/>
    </row>
    <row r="75" spans="1:17" s="17" customFormat="1" ht="20.100000000000001" customHeight="1" x14ac:dyDescent="0.25">
      <c r="A75" s="49" t="s">
        <v>74</v>
      </c>
      <c r="B75" s="19">
        <v>0</v>
      </c>
      <c r="C75" s="19">
        <v>0</v>
      </c>
      <c r="D75" s="19">
        <f>+'[1]P3 Ejecutado-Devengado'!B75</f>
        <v>0</v>
      </c>
      <c r="E75" s="19">
        <f>+'[1]P3 Ejecutado-Devengado'!M75</f>
        <v>0</v>
      </c>
      <c r="F75" s="19">
        <f>+'[1]P3 Ejecutado-Devengado'!N75</f>
        <v>0</v>
      </c>
      <c r="G75" s="19">
        <f>+'[1]P3 Ejecutado-Devengado'!O75</f>
        <v>0</v>
      </c>
      <c r="H75" s="19">
        <f>+'[1]P3 Ejecutado-Devengado'!P75</f>
        <v>0</v>
      </c>
      <c r="I75" s="19">
        <f>+'[1]P3 Ejecutado-Devengado'!Q75</f>
        <v>0</v>
      </c>
      <c r="J75" s="19">
        <f>+'[1]P3 Ejecutado-Devengado'!R75</f>
        <v>0</v>
      </c>
      <c r="K75" s="19">
        <f>+'[1]P3 Ejecutado-Devengado'!S75</f>
        <v>0</v>
      </c>
      <c r="L75" s="19">
        <f>+'[1]P3 Ejecutado-Devengado'!T75</f>
        <v>0</v>
      </c>
      <c r="M75" s="19">
        <f>+'[1]P3 Ejecutado-Devengado'!U75</f>
        <v>0</v>
      </c>
      <c r="N75" s="19">
        <f>+'[1]P3 Ejecutado-Devengado'!V75</f>
        <v>0</v>
      </c>
      <c r="O75" s="19"/>
      <c r="P75" s="19">
        <f t="shared" si="12"/>
        <v>0</v>
      </c>
    </row>
    <row r="76" spans="1:17" s="17" customFormat="1" ht="20.100000000000001" customHeight="1" x14ac:dyDescent="0.25">
      <c r="A76" s="49" t="s">
        <v>75</v>
      </c>
      <c r="B76" s="19">
        <v>0</v>
      </c>
      <c r="C76" s="19">
        <v>0</v>
      </c>
      <c r="D76" s="19">
        <f>+'[1]P3 Ejecutado-Devengado'!B76</f>
        <v>0</v>
      </c>
      <c r="E76" s="19">
        <f>+'[1]P3 Ejecutado-Devengado'!M76</f>
        <v>0</v>
      </c>
      <c r="F76" s="19">
        <f>+'[1]P3 Ejecutado-Devengado'!N76</f>
        <v>0</v>
      </c>
      <c r="G76" s="19">
        <f>+'[1]P3 Ejecutado-Devengado'!O76</f>
        <v>0</v>
      </c>
      <c r="H76" s="19">
        <f>+'[1]P3 Ejecutado-Devengado'!P76</f>
        <v>0</v>
      </c>
      <c r="I76" s="19">
        <f>+'[1]P3 Ejecutado-Devengado'!Q76</f>
        <v>0</v>
      </c>
      <c r="J76" s="19">
        <f>+'[1]P3 Ejecutado-Devengado'!R76</f>
        <v>0</v>
      </c>
      <c r="K76" s="19">
        <f>+'[1]P3 Ejecutado-Devengado'!S76</f>
        <v>0</v>
      </c>
      <c r="L76" s="19">
        <f>+'[1]P3 Ejecutado-Devengado'!T76</f>
        <v>0</v>
      </c>
      <c r="M76" s="19">
        <f>+'[1]P3 Ejecutado-Devengado'!U76</f>
        <v>0</v>
      </c>
      <c r="N76" s="19">
        <f>+'[1]P3 Ejecutado-Devengado'!V76</f>
        <v>0</v>
      </c>
      <c r="O76" s="19"/>
      <c r="P76" s="19">
        <f t="shared" si="12"/>
        <v>0</v>
      </c>
    </row>
    <row r="77" spans="1:17" s="17" customFormat="1" ht="20.100000000000001" customHeight="1" x14ac:dyDescent="0.25">
      <c r="A77" s="15" t="s">
        <v>76</v>
      </c>
      <c r="B77" s="16">
        <v>0</v>
      </c>
      <c r="C77" s="16">
        <v>0</v>
      </c>
      <c r="D77" s="16">
        <f>SUM(D78:D79)</f>
        <v>0</v>
      </c>
      <c r="E77" s="16">
        <f t="shared" ref="E77:N77" si="16">SUM(E78:E79)</f>
        <v>0</v>
      </c>
      <c r="F77" s="16">
        <f t="shared" si="16"/>
        <v>0</v>
      </c>
      <c r="G77" s="16">
        <f t="shared" si="16"/>
        <v>0</v>
      </c>
      <c r="H77" s="16">
        <f t="shared" si="16"/>
        <v>0</v>
      </c>
      <c r="I77" s="16">
        <f t="shared" si="16"/>
        <v>0</v>
      </c>
      <c r="J77" s="16">
        <f t="shared" si="16"/>
        <v>0</v>
      </c>
      <c r="K77" s="16">
        <f t="shared" si="16"/>
        <v>0</v>
      </c>
      <c r="L77" s="16">
        <f t="shared" si="16"/>
        <v>0</v>
      </c>
      <c r="M77" s="16">
        <f t="shared" si="16"/>
        <v>0</v>
      </c>
      <c r="N77" s="16">
        <f t="shared" si="16"/>
        <v>0</v>
      </c>
      <c r="O77" s="16"/>
      <c r="P77" s="16">
        <f t="shared" si="12"/>
        <v>0</v>
      </c>
      <c r="Q77" s="48"/>
    </row>
    <row r="78" spans="1:17" s="17" customFormat="1" ht="20.100000000000001" customHeight="1" x14ac:dyDescent="0.25">
      <c r="A78" s="49" t="s">
        <v>77</v>
      </c>
      <c r="B78" s="19">
        <v>0</v>
      </c>
      <c r="C78" s="19">
        <v>0</v>
      </c>
      <c r="D78" s="19">
        <f>+'[1]P3 Ejecutado-Devengado'!B78</f>
        <v>0</v>
      </c>
      <c r="E78" s="19">
        <f>+'[1]P3 Ejecutado-Devengado'!M78</f>
        <v>0</v>
      </c>
      <c r="F78" s="19">
        <f>+'[1]P3 Ejecutado-Devengado'!N78</f>
        <v>0</v>
      </c>
      <c r="G78" s="19">
        <f>+'[1]P3 Ejecutado-Devengado'!O78</f>
        <v>0</v>
      </c>
      <c r="H78" s="19">
        <f>+'[1]P3 Ejecutado-Devengado'!P78</f>
        <v>0</v>
      </c>
      <c r="I78" s="19">
        <f>+'[1]P3 Ejecutado-Devengado'!Q78</f>
        <v>0</v>
      </c>
      <c r="J78" s="19">
        <f>+'[1]P3 Ejecutado-Devengado'!R78</f>
        <v>0</v>
      </c>
      <c r="K78" s="19">
        <f>+'[1]P3 Ejecutado-Devengado'!S78</f>
        <v>0</v>
      </c>
      <c r="L78" s="19">
        <f>+'[1]P3 Ejecutado-Devengado'!T78</f>
        <v>0</v>
      </c>
      <c r="M78" s="19">
        <f>+'[1]P3 Ejecutado-Devengado'!U78</f>
        <v>0</v>
      </c>
      <c r="N78" s="19">
        <f>+'[1]P3 Ejecutado-Devengado'!V78</f>
        <v>0</v>
      </c>
      <c r="O78" s="19"/>
      <c r="P78" s="19">
        <f t="shared" si="12"/>
        <v>0</v>
      </c>
    </row>
    <row r="79" spans="1:17" s="17" customFormat="1" ht="20.100000000000001" customHeight="1" x14ac:dyDescent="0.25">
      <c r="A79" s="49" t="s">
        <v>78</v>
      </c>
      <c r="B79" s="19">
        <v>0</v>
      </c>
      <c r="C79" s="19">
        <v>0</v>
      </c>
      <c r="D79" s="19">
        <f>+'[1]P3 Ejecutado-Devengado'!B79</f>
        <v>0</v>
      </c>
      <c r="E79" s="19">
        <f>+'[1]P3 Ejecutado-Devengado'!M79</f>
        <v>0</v>
      </c>
      <c r="F79" s="19">
        <f>+'[1]P3 Ejecutado-Devengado'!N79</f>
        <v>0</v>
      </c>
      <c r="G79" s="19">
        <f>+'[1]P3 Ejecutado-Devengado'!O79</f>
        <v>0</v>
      </c>
      <c r="H79" s="19">
        <f>+'[1]P3 Ejecutado-Devengado'!P79</f>
        <v>0</v>
      </c>
      <c r="I79" s="19">
        <f>+'[1]P3 Ejecutado-Devengado'!Q79</f>
        <v>0</v>
      </c>
      <c r="J79" s="19">
        <f>+'[1]P3 Ejecutado-Devengado'!R79</f>
        <v>0</v>
      </c>
      <c r="K79" s="19">
        <f>+'[1]P3 Ejecutado-Devengado'!S79</f>
        <v>0</v>
      </c>
      <c r="L79" s="19">
        <f>+'[1]P3 Ejecutado-Devengado'!T79</f>
        <v>0</v>
      </c>
      <c r="M79" s="19">
        <f>+'[1]P3 Ejecutado-Devengado'!U79</f>
        <v>0</v>
      </c>
      <c r="N79" s="19">
        <f>+'[1]P3 Ejecutado-Devengado'!V79</f>
        <v>0</v>
      </c>
      <c r="O79" s="19"/>
      <c r="P79" s="19">
        <f t="shared" si="12"/>
        <v>0</v>
      </c>
    </row>
    <row r="80" spans="1:17" s="17" customFormat="1" ht="20.100000000000001" customHeight="1" x14ac:dyDescent="0.25">
      <c r="A80" s="15" t="s">
        <v>79</v>
      </c>
      <c r="B80" s="16">
        <v>0</v>
      </c>
      <c r="C80" s="16">
        <v>0</v>
      </c>
      <c r="D80" s="16">
        <f>SUM(D81)</f>
        <v>0</v>
      </c>
      <c r="E80" s="16">
        <f t="shared" ref="E80:N80" si="17">SUM(E81)</f>
        <v>0</v>
      </c>
      <c r="F80" s="16">
        <f t="shared" si="17"/>
        <v>0</v>
      </c>
      <c r="G80" s="16">
        <f t="shared" si="17"/>
        <v>0</v>
      </c>
      <c r="H80" s="16">
        <f t="shared" si="17"/>
        <v>0</v>
      </c>
      <c r="I80" s="16">
        <f t="shared" si="17"/>
        <v>0</v>
      </c>
      <c r="J80" s="16">
        <f t="shared" si="17"/>
        <v>0</v>
      </c>
      <c r="K80" s="16">
        <f t="shared" si="17"/>
        <v>0</v>
      </c>
      <c r="L80" s="16">
        <f t="shared" si="17"/>
        <v>0</v>
      </c>
      <c r="M80" s="16">
        <f t="shared" si="17"/>
        <v>0</v>
      </c>
      <c r="N80" s="16">
        <f t="shared" si="17"/>
        <v>0</v>
      </c>
      <c r="O80" s="16"/>
      <c r="P80" s="16">
        <f t="shared" si="12"/>
        <v>0</v>
      </c>
      <c r="Q80" s="48"/>
    </row>
    <row r="81" spans="1:16" s="17" customFormat="1" ht="20.100000000000001" customHeight="1" x14ac:dyDescent="0.25">
      <c r="A81" s="49" t="s">
        <v>80</v>
      </c>
      <c r="B81" s="19">
        <v>0</v>
      </c>
      <c r="C81" s="19">
        <v>0</v>
      </c>
      <c r="D81" s="19">
        <f>+'[1]P3 Ejecutado-Devengado'!B81</f>
        <v>0</v>
      </c>
      <c r="E81" s="19">
        <f>+'[1]P3 Ejecutado-Devengado'!M81</f>
        <v>0</v>
      </c>
      <c r="F81" s="19">
        <f>+'[1]P3 Ejecutado-Devengado'!N81</f>
        <v>0</v>
      </c>
      <c r="G81" s="19">
        <f>+'[1]P3 Ejecutado-Devengado'!O81</f>
        <v>0</v>
      </c>
      <c r="H81" s="19">
        <f>+'[1]P3 Ejecutado-Devengado'!P81</f>
        <v>0</v>
      </c>
      <c r="I81" s="19">
        <f>+'[1]P3 Ejecutado-Devengado'!Q81</f>
        <v>0</v>
      </c>
      <c r="J81" s="19">
        <f>+'[1]P3 Ejecutado-Devengado'!R81</f>
        <v>0</v>
      </c>
      <c r="K81" s="19">
        <f>+'[1]P3 Ejecutado-Devengado'!S81</f>
        <v>0</v>
      </c>
      <c r="L81" s="19">
        <f>+'[1]P3 Ejecutado-Devengado'!T81</f>
        <v>0</v>
      </c>
      <c r="M81" s="19">
        <f>+'[1]P3 Ejecutado-Devengado'!U81</f>
        <v>0</v>
      </c>
      <c r="N81" s="19">
        <f>+'[1]P3 Ejecutado-Devengado'!V81</f>
        <v>0</v>
      </c>
      <c r="O81" s="19"/>
      <c r="P81" s="19">
        <f t="shared" si="12"/>
        <v>0</v>
      </c>
    </row>
    <row r="82" spans="1:16" ht="18.75" x14ac:dyDescent="0.3">
      <c r="A82" s="50" t="s">
        <v>81</v>
      </c>
      <c r="B82" s="51">
        <f>+B9+B15+B25+B35+B51</f>
        <v>217317150</v>
      </c>
      <c r="C82" s="51">
        <f>+C9+C15+C25+C51+C61+C35</f>
        <v>467254483.67000008</v>
      </c>
      <c r="D82" s="51">
        <f>+D80+D77+D74+D69+D66+D61+D51+D44+D35+D25+D15+D9</f>
        <v>6772989.3100000005</v>
      </c>
      <c r="E82" s="51">
        <f t="shared" ref="E82:N82" si="18">+E80+E77+E74+E69+E66+E61+E51+E44+E35+E25+E15+E9</f>
        <v>10032303.52</v>
      </c>
      <c r="F82" s="51">
        <f t="shared" si="18"/>
        <v>30001986.509999998</v>
      </c>
      <c r="G82" s="51">
        <f t="shared" si="18"/>
        <v>21243789.690000001</v>
      </c>
      <c r="H82" s="51">
        <f t="shared" si="18"/>
        <v>11665823.049999999</v>
      </c>
      <c r="I82" s="51">
        <f t="shared" si="18"/>
        <v>10895602.1</v>
      </c>
      <c r="J82" s="51">
        <f t="shared" si="18"/>
        <v>25791206.119999997</v>
      </c>
      <c r="K82" s="51">
        <f t="shared" si="18"/>
        <v>17603288.630000003</v>
      </c>
      <c r="L82" s="51">
        <f t="shared" si="18"/>
        <v>15184960.189999999</v>
      </c>
      <c r="M82" s="51">
        <f t="shared" si="18"/>
        <v>17127035.359999999</v>
      </c>
      <c r="N82" s="51">
        <f t="shared" si="18"/>
        <v>45417484.340000004</v>
      </c>
      <c r="O82" s="51">
        <f>+O9++O15+O25+O51</f>
        <v>34222134.170000002</v>
      </c>
      <c r="P82" s="51">
        <f>+P9+P15+P25+P35+P51+P61</f>
        <v>245958602.98999995</v>
      </c>
    </row>
    <row r="84" spans="1:16" x14ac:dyDescent="0.25">
      <c r="P84" s="52"/>
    </row>
    <row r="93" spans="1:16" ht="18.75" x14ac:dyDescent="0.3">
      <c r="A93" s="53" t="s">
        <v>97</v>
      </c>
      <c r="F93" s="54" t="s">
        <v>98</v>
      </c>
      <c r="K93" s="31"/>
      <c r="L93" s="54" t="s">
        <v>99</v>
      </c>
      <c r="M93" s="31"/>
      <c r="N93" s="31"/>
      <c r="O93" s="31"/>
    </row>
    <row r="94" spans="1:16" ht="18.75" x14ac:dyDescent="0.3">
      <c r="A94" s="55" t="s">
        <v>100</v>
      </c>
      <c r="F94" s="55" t="s">
        <v>101</v>
      </c>
      <c r="K94" s="31"/>
      <c r="L94" s="55" t="s">
        <v>102</v>
      </c>
      <c r="M94" s="31"/>
      <c r="N94" s="31"/>
      <c r="O94" s="31"/>
    </row>
    <row r="95" spans="1:16" ht="18.75" x14ac:dyDescent="0.3">
      <c r="A95" s="28"/>
      <c r="F95" s="28"/>
      <c r="K95" s="31"/>
      <c r="L95" s="28"/>
      <c r="M95" s="31"/>
      <c r="N95" s="31"/>
      <c r="O95" s="31"/>
    </row>
    <row r="96" spans="1:16" ht="14.25" customHeight="1" x14ac:dyDescent="0.3">
      <c r="A96" s="53" t="s">
        <v>103</v>
      </c>
      <c r="F96" s="54" t="s">
        <v>104</v>
      </c>
      <c r="K96" s="56"/>
      <c r="L96" s="54" t="s">
        <v>105</v>
      </c>
      <c r="M96" s="56"/>
      <c r="N96" s="31"/>
      <c r="O96" s="31"/>
    </row>
    <row r="97" spans="1:16" ht="21" x14ac:dyDescent="0.35">
      <c r="A97" s="55" t="s">
        <v>106</v>
      </c>
      <c r="B97" s="31"/>
      <c r="C97" s="57"/>
      <c r="D97" s="57"/>
      <c r="E97" s="57"/>
      <c r="F97" s="55" t="s">
        <v>106</v>
      </c>
      <c r="G97" s="58"/>
      <c r="H97" s="58"/>
      <c r="I97" s="58"/>
      <c r="J97" s="59"/>
      <c r="K97" s="31"/>
      <c r="L97" s="55" t="s">
        <v>106</v>
      </c>
      <c r="M97" s="31"/>
      <c r="N97" s="31"/>
      <c r="O97" s="31"/>
      <c r="P97" s="59"/>
    </row>
    <row r="98" spans="1:16" ht="21" x14ac:dyDescent="0.35">
      <c r="A98" s="59"/>
      <c r="B98" s="31"/>
      <c r="C98" s="32"/>
      <c r="D98" s="32"/>
      <c r="E98" s="32"/>
      <c r="G98" s="32"/>
      <c r="H98" s="32"/>
      <c r="I98" s="32"/>
      <c r="J98" s="32"/>
      <c r="P98" s="32"/>
    </row>
    <row r="99" spans="1:16" ht="21" x14ac:dyDescent="0.35">
      <c r="A99" s="60"/>
      <c r="B99" s="31"/>
      <c r="C99" s="61"/>
      <c r="D99" s="61"/>
      <c r="E99" s="61"/>
      <c r="G99" s="62"/>
      <c r="H99" s="62"/>
      <c r="I99" s="62"/>
      <c r="J99" s="63"/>
      <c r="K99" s="63"/>
      <c r="L99" s="63"/>
      <c r="M99" s="63"/>
      <c r="N99" s="63"/>
      <c r="O99" s="63"/>
      <c r="P99" s="63"/>
    </row>
    <row r="100" spans="1:16" ht="21" x14ac:dyDescent="0.35">
      <c r="A100" s="64"/>
      <c r="B100" s="31"/>
      <c r="C100" s="57"/>
      <c r="D100" s="57"/>
      <c r="E100" s="57"/>
      <c r="G100" s="58"/>
      <c r="H100" s="58"/>
      <c r="I100" s="58"/>
      <c r="J100" s="59"/>
      <c r="K100" s="59"/>
      <c r="L100" s="59"/>
      <c r="M100" s="59"/>
      <c r="N100" s="59"/>
      <c r="O100" s="59"/>
      <c r="P100" s="59"/>
    </row>
    <row r="101" spans="1:16" ht="18.75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</sheetData>
  <mergeCells count="15">
    <mergeCell ref="C97:E97"/>
    <mergeCell ref="G97:I97"/>
    <mergeCell ref="C99:E99"/>
    <mergeCell ref="G99:I99"/>
    <mergeCell ref="C100:E100"/>
    <mergeCell ref="G100:I100"/>
    <mergeCell ref="A1:P1"/>
    <mergeCell ref="A2:P2"/>
    <mergeCell ref="A3:P3"/>
    <mergeCell ref="A4:P4"/>
    <mergeCell ref="A5:P5"/>
    <mergeCell ref="A6:A7"/>
    <mergeCell ref="B6:B7"/>
    <mergeCell ref="C6:C7"/>
    <mergeCell ref="D6:P6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1"/>
  <sheetViews>
    <sheetView showGridLines="0" tabSelected="1" view="pageBreakPreview" zoomScale="70" zoomScaleNormal="70" zoomScaleSheetLayoutView="70" workbookViewId="0">
      <pane ySplit="1" topLeftCell="A38" activePane="bottomLeft" state="frozen"/>
      <selection pane="bottomLeft" activeCell="J96" sqref="J96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19.7109375" bestFit="1" customWidth="1"/>
    <col min="4" max="4" width="22.5703125" customWidth="1"/>
    <col min="5" max="13" width="19.7109375" customWidth="1"/>
    <col min="14" max="14" width="21.140625" bestFit="1" customWidth="1"/>
  </cols>
  <sheetData>
    <row r="1" spans="1:15" ht="28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1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.75" x14ac:dyDescent="0.25">
      <c r="A3" s="6">
        <v>2022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customHeight="1" x14ac:dyDescent="0.25">
      <c r="A4" s="8" t="s">
        <v>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25.5" customHeight="1" x14ac:dyDescent="0.25">
      <c r="A6" s="38" t="s">
        <v>4</v>
      </c>
      <c r="B6" s="40" t="s">
        <v>83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5" ht="18.75" x14ac:dyDescent="0.3">
      <c r="A7" s="38"/>
      <c r="B7" s="44" t="s">
        <v>84</v>
      </c>
      <c r="C7" s="44" t="s">
        <v>85</v>
      </c>
      <c r="D7" s="44" t="s">
        <v>86</v>
      </c>
      <c r="E7" s="44" t="s">
        <v>87</v>
      </c>
      <c r="F7" s="44" t="s">
        <v>88</v>
      </c>
      <c r="G7" s="44" t="s">
        <v>89</v>
      </c>
      <c r="H7" s="44" t="s">
        <v>90</v>
      </c>
      <c r="I7" s="44" t="s">
        <v>91</v>
      </c>
      <c r="J7" s="44" t="s">
        <v>92</v>
      </c>
      <c r="K7" s="44" t="s">
        <v>93</v>
      </c>
      <c r="L7" s="44" t="s">
        <v>94</v>
      </c>
      <c r="M7" s="44" t="s">
        <v>95</v>
      </c>
      <c r="N7" s="44" t="s">
        <v>96</v>
      </c>
    </row>
    <row r="8" spans="1:15" ht="18.75" x14ac:dyDescent="0.3">
      <c r="A8" s="45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5" s="17" customFormat="1" ht="20.100000000000001" customHeight="1" x14ac:dyDescent="0.25">
      <c r="A9" s="15" t="s">
        <v>8</v>
      </c>
      <c r="B9" s="16">
        <f>SUM(B10:B14)</f>
        <v>6399833.3200000003</v>
      </c>
      <c r="C9" s="16">
        <f t="shared" ref="C9:K9" si="0">SUM(C10:C14)</f>
        <v>8454817.7599999998</v>
      </c>
      <c r="D9" s="16">
        <f t="shared" si="0"/>
        <v>7463064.4500000002</v>
      </c>
      <c r="E9" s="16">
        <f t="shared" si="0"/>
        <v>11162028.350000001</v>
      </c>
      <c r="F9" s="16">
        <f t="shared" si="0"/>
        <v>8410544.7899999991</v>
      </c>
      <c r="G9" s="16">
        <f t="shared" si="0"/>
        <v>8043475.3200000003</v>
      </c>
      <c r="H9" s="16">
        <f t="shared" si="0"/>
        <v>7839836.54</v>
      </c>
      <c r="I9" s="16">
        <v>8253817.040000001</v>
      </c>
      <c r="J9" s="16">
        <v>8273259.9800000004</v>
      </c>
      <c r="K9" s="16">
        <f t="shared" si="0"/>
        <v>11951587.899999999</v>
      </c>
      <c r="L9" s="16">
        <f>SUM(L10:L14)</f>
        <v>15132192.030000001</v>
      </c>
      <c r="M9" s="16">
        <v>24445606.809999999</v>
      </c>
      <c r="N9" s="16">
        <f>SUM(B9:M9)</f>
        <v>125830064.28999999</v>
      </c>
      <c r="O9" s="48"/>
    </row>
    <row r="10" spans="1:15" s="17" customFormat="1" ht="20.100000000000001" customHeight="1" x14ac:dyDescent="0.25">
      <c r="A10" s="49" t="s">
        <v>9</v>
      </c>
      <c r="B10" s="19">
        <f>+'[1]P3 Ejecutado-Devengado'!B10</f>
        <v>5203313.34</v>
      </c>
      <c r="C10" s="19">
        <f>+'[1]P3 Ejecutado-Devengado'!M10</f>
        <v>6117833.3499999996</v>
      </c>
      <c r="D10" s="19">
        <f>+'[1]P3 Ejecutado-Devengado'!N10</f>
        <v>5647987.0899999999</v>
      </c>
      <c r="E10" s="19">
        <f>+'[1]P3 Ejecutado-Devengado'!O10</f>
        <v>5622223.5300000003</v>
      </c>
      <c r="F10" s="19">
        <f>+'[1]P3 Ejecutado-Devengado'!P10</f>
        <v>6043708.5</v>
      </c>
      <c r="G10" s="19">
        <f>+'[1]P3 Ejecutado-Devengado'!Q10</f>
        <v>6076966.6699999999</v>
      </c>
      <c r="H10" s="19">
        <f>+'[1]P3 Ejecutado-Devengado'!R10</f>
        <v>5910700</v>
      </c>
      <c r="I10" s="19">
        <v>6297548.7300000004</v>
      </c>
      <c r="J10" s="19">
        <v>6304520.1200000001</v>
      </c>
      <c r="K10" s="19">
        <f>+'[1]P3 Ejecutado-Devengado'!U10</f>
        <v>4950133.34</v>
      </c>
      <c r="L10" s="19">
        <f>+'[1]P3 Ejecutado-Devengado'!V10</f>
        <v>13060970.08</v>
      </c>
      <c r="M10" s="19">
        <v>6978613.6100000003</v>
      </c>
      <c r="N10" s="19">
        <f>SUM(B10:M10)</f>
        <v>78214518.359999999</v>
      </c>
    </row>
    <row r="11" spans="1:15" s="17" customFormat="1" ht="20.100000000000001" customHeight="1" x14ac:dyDescent="0.25">
      <c r="A11" s="49" t="s">
        <v>10</v>
      </c>
      <c r="B11" s="19">
        <f>+'[1]P3 Ejecutado-Devengado'!B11</f>
        <v>425000</v>
      </c>
      <c r="C11" s="19">
        <f>+'[1]P3 Ejecutado-Devengado'!M11</f>
        <v>1443000</v>
      </c>
      <c r="D11" s="19">
        <f>+'[1]P3 Ejecutado-Devengado'!N11</f>
        <v>1004000</v>
      </c>
      <c r="E11" s="19">
        <f>+'[1]P3 Ejecutado-Devengado'!O11</f>
        <v>4735300</v>
      </c>
      <c r="F11" s="19">
        <f>+'[1]P3 Ejecutado-Devengado'!P11</f>
        <v>1507800</v>
      </c>
      <c r="G11" s="19">
        <f>+'[1]P3 Ejecutado-Devengado'!Q11</f>
        <v>1067000</v>
      </c>
      <c r="H11" s="19">
        <f>+'[1]P3 Ejecutado-Devengado'!R11</f>
        <v>1053666.67</v>
      </c>
      <c r="I11" s="19">
        <v>1085000</v>
      </c>
      <c r="J11" s="19">
        <v>1044000</v>
      </c>
      <c r="K11" s="19">
        <f>+'[1]P3 Ejecutado-Devengado'!U11</f>
        <v>6258722.2000000002</v>
      </c>
      <c r="L11" s="19">
        <f>+'[1]P3 Ejecutado-Devengado'!V11</f>
        <v>1122533.3400000001</v>
      </c>
      <c r="M11" s="19">
        <v>16522800</v>
      </c>
      <c r="N11" s="19">
        <f>SUM(B11:M11)</f>
        <v>37268822.210000001</v>
      </c>
    </row>
    <row r="12" spans="1:15" s="17" customFormat="1" ht="20.100000000000001" customHeight="1" x14ac:dyDescent="0.25">
      <c r="A12" s="49" t="s">
        <v>11</v>
      </c>
      <c r="B12" s="19">
        <f>+'[1]P3 Ejecutado-Devengado'!B12</f>
        <v>0</v>
      </c>
      <c r="C12" s="19">
        <f>+'[1]P3 Ejecutado-Devengado'!M12</f>
        <v>0</v>
      </c>
      <c r="D12" s="19">
        <f>+'[1]P3 Ejecutado-Devengado'!N12</f>
        <v>0</v>
      </c>
      <c r="E12" s="19">
        <f>+'[1]P3 Ejecutado-Devengado'!O12</f>
        <v>0</v>
      </c>
      <c r="F12" s="19">
        <f>+'[1]P3 Ejecutado-Devengado'!P12</f>
        <v>0</v>
      </c>
      <c r="G12" s="19">
        <f>+'[1]P3 Ejecutado-Devengado'!Q12</f>
        <v>0</v>
      </c>
      <c r="H12" s="19">
        <f>+'[1]P3 Ejecutado-Devengado'!R12</f>
        <v>0</v>
      </c>
      <c r="I12" s="19">
        <v>0</v>
      </c>
      <c r="J12" s="19">
        <v>0</v>
      </c>
      <c r="K12" s="19">
        <f>+'[1]P3 Ejecutado-Devengado'!U12</f>
        <v>0</v>
      </c>
      <c r="L12" s="19">
        <f>+'[1]P3 Ejecutado-Devengado'!V12</f>
        <v>7464.32</v>
      </c>
      <c r="M12" s="19"/>
      <c r="N12" s="19">
        <f>SUM(B12:L12)</f>
        <v>7464.32</v>
      </c>
    </row>
    <row r="13" spans="1:15" s="17" customFormat="1" ht="20.100000000000001" customHeight="1" x14ac:dyDescent="0.25">
      <c r="A13" s="49" t="s">
        <v>12</v>
      </c>
      <c r="B13" s="19">
        <f>+'[1]P3 Ejecutado-Devengado'!B13</f>
        <v>0</v>
      </c>
      <c r="C13" s="19">
        <f>+'[1]P3 Ejecutado-Devengado'!M13</f>
        <v>0</v>
      </c>
      <c r="D13" s="19">
        <f>+'[1]P3 Ejecutado-Devengado'!N13</f>
        <v>0</v>
      </c>
      <c r="E13" s="19">
        <f>+'[1]P3 Ejecutado-Devengado'!O13</f>
        <v>0</v>
      </c>
      <c r="F13" s="19">
        <f>+'[1]P3 Ejecutado-Devengado'!P13</f>
        <v>0</v>
      </c>
      <c r="G13" s="19">
        <f>+'[1]P3 Ejecutado-Devengado'!Q13</f>
        <v>0</v>
      </c>
      <c r="H13" s="19">
        <f>+'[1]P3 Ejecutado-Devengado'!R13</f>
        <v>0</v>
      </c>
      <c r="I13" s="19">
        <v>0</v>
      </c>
      <c r="J13" s="19">
        <v>0</v>
      </c>
      <c r="K13" s="19">
        <f>+'[1]P3 Ejecutado-Devengado'!U13</f>
        <v>0</v>
      </c>
      <c r="L13" s="19">
        <f>+'[1]P3 Ejecutado-Devengado'!V13</f>
        <v>0</v>
      </c>
      <c r="M13" s="19"/>
      <c r="N13" s="19">
        <f>SUM(B13:L13)</f>
        <v>0</v>
      </c>
    </row>
    <row r="14" spans="1:15" s="17" customFormat="1" ht="20.100000000000001" customHeight="1" x14ac:dyDescent="0.25">
      <c r="A14" s="49" t="s">
        <v>13</v>
      </c>
      <c r="B14" s="19">
        <f>+'[1]P3 Ejecutado-Devengado'!B14</f>
        <v>771519.98</v>
      </c>
      <c r="C14" s="19">
        <f>+'[1]P3 Ejecutado-Devengado'!M14</f>
        <v>893984.41</v>
      </c>
      <c r="D14" s="19">
        <f>+'[1]P3 Ejecutado-Devengado'!N14</f>
        <v>811077.36</v>
      </c>
      <c r="E14" s="19">
        <f>+'[1]P3 Ejecutado-Devengado'!O14</f>
        <v>804504.82</v>
      </c>
      <c r="F14" s="19">
        <f>+'[1]P3 Ejecutado-Devengado'!P14</f>
        <v>859036.29</v>
      </c>
      <c r="G14" s="19">
        <f>+'[1]P3 Ejecutado-Devengado'!Q14</f>
        <v>899508.65</v>
      </c>
      <c r="H14" s="19">
        <f>+'[1]P3 Ejecutado-Devengado'!R14</f>
        <v>875469.87</v>
      </c>
      <c r="I14" s="19">
        <v>871268.31</v>
      </c>
      <c r="J14" s="19">
        <v>924739.86</v>
      </c>
      <c r="K14" s="19">
        <f>+'[1]P3 Ejecutado-Devengado'!U14</f>
        <v>742732.36</v>
      </c>
      <c r="L14" s="19">
        <f>+'[1]P3 Ejecutado-Devengado'!V14</f>
        <v>941224.29</v>
      </c>
      <c r="M14" s="19">
        <v>944193.2</v>
      </c>
      <c r="N14" s="19">
        <f>SUM(B14:M14)</f>
        <v>10339259.399999999</v>
      </c>
    </row>
    <row r="15" spans="1:15" s="17" customFormat="1" ht="20.100000000000001" customHeight="1" x14ac:dyDescent="0.25">
      <c r="A15" s="15" t="s">
        <v>14</v>
      </c>
      <c r="B15" s="16">
        <f>SUM(B16:B24)</f>
        <v>168653.51</v>
      </c>
      <c r="C15" s="16">
        <f t="shared" ref="C15:K15" si="1">SUM(C16:C24)</f>
        <v>1348285.76</v>
      </c>
      <c r="D15" s="16">
        <f t="shared" si="1"/>
        <v>8805506.3599999994</v>
      </c>
      <c r="E15" s="16">
        <f t="shared" si="1"/>
        <v>2046694.43</v>
      </c>
      <c r="F15" s="16">
        <f t="shared" si="1"/>
        <v>2399728.52</v>
      </c>
      <c r="G15" s="16">
        <f t="shared" si="1"/>
        <v>1968269.17</v>
      </c>
      <c r="H15" s="16">
        <f t="shared" si="1"/>
        <v>4465735.62</v>
      </c>
      <c r="I15" s="16">
        <v>5553881.2700000005</v>
      </c>
      <c r="J15" s="16">
        <v>2033311.69</v>
      </c>
      <c r="K15" s="16">
        <f t="shared" si="1"/>
        <v>2953640.07</v>
      </c>
      <c r="L15" s="16">
        <f>SUM(L16:L24)</f>
        <v>13468095.270000001</v>
      </c>
      <c r="M15" s="16">
        <v>6366558.8100000005</v>
      </c>
      <c r="N15" s="16">
        <f>SUM(B15:M15)</f>
        <v>51578360.480000004</v>
      </c>
      <c r="O15" s="48"/>
    </row>
    <row r="16" spans="1:15" s="17" customFormat="1" ht="20.100000000000001" customHeight="1" x14ac:dyDescent="0.25">
      <c r="A16" s="49" t="s">
        <v>15</v>
      </c>
      <c r="B16" s="19">
        <f>+'[1]P3 Ejecutado-Devengado'!B16</f>
        <v>137549.54</v>
      </c>
      <c r="C16" s="19">
        <f>+'[1]P3 Ejecutado-Devengado'!M16</f>
        <v>422637.15</v>
      </c>
      <c r="D16" s="19">
        <f>+'[1]P3 Ejecutado-Devengado'!N16</f>
        <v>418073.24</v>
      </c>
      <c r="E16" s="19">
        <f>+'[1]P3 Ejecutado-Devengado'!O16</f>
        <v>596782.11</v>
      </c>
      <c r="F16" s="19">
        <f>+'[1]P3 Ejecutado-Devengado'!P16</f>
        <v>281755.87</v>
      </c>
      <c r="G16" s="19">
        <f>+'[1]P3 Ejecutado-Devengado'!Q16</f>
        <v>421273.58</v>
      </c>
      <c r="H16" s="19">
        <f>+'[1]P3 Ejecutado-Devengado'!R16</f>
        <v>446003.54</v>
      </c>
      <c r="I16" s="19">
        <v>809545.91</v>
      </c>
      <c r="J16" s="19">
        <v>691420.45</v>
      </c>
      <c r="K16" s="19">
        <f>+'[1]P3 Ejecutado-Devengado'!U16</f>
        <v>341345.36</v>
      </c>
      <c r="L16" s="19">
        <f>+'[1]P3 Ejecutado-Devengado'!V16</f>
        <v>483496.65</v>
      </c>
      <c r="M16" s="19">
        <v>414401.4</v>
      </c>
      <c r="N16" s="19">
        <f>SUM(B16:M16)</f>
        <v>5464284.8000000017</v>
      </c>
    </row>
    <row r="17" spans="1:15" s="17" customFormat="1" ht="20.100000000000001" customHeight="1" x14ac:dyDescent="0.25">
      <c r="A17" s="49" t="s">
        <v>16</v>
      </c>
      <c r="B17" s="19">
        <v>500</v>
      </c>
      <c r="C17" s="19">
        <f>+'[1]P3 Ejecutado-Devengado'!M17</f>
        <v>0</v>
      </c>
      <c r="D17" s="19">
        <f>+'[1]P3 Ejecutado-Devengado'!N17</f>
        <v>13688</v>
      </c>
      <c r="E17" s="19">
        <f>+'[1]P3 Ejecutado-Devengado'!O17</f>
        <v>0</v>
      </c>
      <c r="F17" s="19">
        <f>+'[1]P3 Ejecutado-Devengado'!P17</f>
        <v>0</v>
      </c>
      <c r="G17" s="19">
        <f>+'[1]P3 Ejecutado-Devengado'!Q17</f>
        <v>0</v>
      </c>
      <c r="H17" s="19">
        <f>+'[1]P3 Ejecutado-Devengado'!R17</f>
        <v>165200</v>
      </c>
      <c r="I17" s="19">
        <v>73128.78</v>
      </c>
      <c r="J17" s="19">
        <v>73128.78</v>
      </c>
      <c r="K17" s="19">
        <f>+'[1]P3 Ejecutado-Devengado'!U17</f>
        <v>23600</v>
      </c>
      <c r="L17" s="19">
        <f>+'[1]P3 Ejecutado-Devengado'!V17</f>
        <v>23600</v>
      </c>
      <c r="M17" s="19">
        <v>523600</v>
      </c>
      <c r="N17" s="19">
        <f t="shared" ref="N17:N24" si="2">SUM(B17:M17)</f>
        <v>896445.56</v>
      </c>
    </row>
    <row r="18" spans="1:15" s="17" customFormat="1" ht="20.100000000000001" customHeight="1" x14ac:dyDescent="0.25">
      <c r="A18" s="49" t="s">
        <v>17</v>
      </c>
      <c r="B18" s="19">
        <f>+'[1]P3 Ejecutado-Devengado'!B18</f>
        <v>0</v>
      </c>
      <c r="C18" s="19">
        <f>+'[1]P3 Ejecutado-Devengado'!M18</f>
        <v>0</v>
      </c>
      <c r="D18" s="19">
        <f>+'[1]P3 Ejecutado-Devengado'!N18</f>
        <v>0</v>
      </c>
      <c r="E18" s="19">
        <f>+'[1]P3 Ejecutado-Devengado'!O18</f>
        <v>0</v>
      </c>
      <c r="F18" s="19">
        <f>+'[1]P3 Ejecutado-Devengado'!P18</f>
        <v>0</v>
      </c>
      <c r="G18" s="19">
        <f>+'[1]P3 Ejecutado-Devengado'!Q18</f>
        <v>0</v>
      </c>
      <c r="H18" s="19">
        <f>+'[1]P3 Ejecutado-Devengado'!R18</f>
        <v>176676.06</v>
      </c>
      <c r="I18" s="19">
        <v>0</v>
      </c>
      <c r="J18" s="19">
        <v>0</v>
      </c>
      <c r="K18" s="19">
        <f>+'[1]P3 Ejecutado-Devengado'!U18</f>
        <v>3150</v>
      </c>
      <c r="L18" s="19">
        <f>+'[1]P3 Ejecutado-Devengado'!V18</f>
        <v>174202.4</v>
      </c>
      <c r="M18" s="19">
        <v>288436.68</v>
      </c>
      <c r="N18" s="19">
        <f t="shared" si="2"/>
        <v>642465.1399999999</v>
      </c>
    </row>
    <row r="19" spans="1:15" s="17" customFormat="1" ht="20.100000000000001" customHeight="1" x14ac:dyDescent="0.25">
      <c r="A19" s="49" t="s">
        <v>18</v>
      </c>
      <c r="B19" s="19">
        <v>10580</v>
      </c>
      <c r="C19" s="19">
        <f>+'[1]P3 Ejecutado-Devengado'!M19</f>
        <v>0</v>
      </c>
      <c r="D19" s="19">
        <f>+'[1]P3 Ejecutado-Devengado'!N19</f>
        <v>0</v>
      </c>
      <c r="E19" s="19">
        <f>+'[1]P3 Ejecutado-Devengado'!O19</f>
        <v>0</v>
      </c>
      <c r="F19" s="19">
        <f>+'[1]P3 Ejecutado-Devengado'!P19</f>
        <v>0</v>
      </c>
      <c r="G19" s="19">
        <f>+'[1]P3 Ejecutado-Devengado'!Q19</f>
        <v>0</v>
      </c>
      <c r="H19" s="19">
        <f>+'[1]P3 Ejecutado-Devengado'!R19</f>
        <v>65928</v>
      </c>
      <c r="I19" s="19">
        <v>0</v>
      </c>
      <c r="J19" s="19">
        <v>0</v>
      </c>
      <c r="K19" s="19">
        <f>+'[1]P3 Ejecutado-Devengado'!U19</f>
        <v>0</v>
      </c>
      <c r="L19" s="19">
        <f>+'[1]P3 Ejecutado-Devengado'!V19</f>
        <v>635895.59</v>
      </c>
      <c r="M19" s="19">
        <v>343519.38</v>
      </c>
      <c r="N19" s="19">
        <f t="shared" si="2"/>
        <v>1055922.97</v>
      </c>
    </row>
    <row r="20" spans="1:15" s="17" customFormat="1" ht="20.100000000000001" customHeight="1" x14ac:dyDescent="0.25">
      <c r="A20" s="49" t="s">
        <v>19</v>
      </c>
      <c r="B20" s="19">
        <f>+'[1]P3 Ejecutado-Devengado'!B20</f>
        <v>0</v>
      </c>
      <c r="C20" s="19">
        <f>+'[1]P3 Ejecutado-Devengado'!M20</f>
        <v>41300</v>
      </c>
      <c r="D20" s="19">
        <f>+'[1]P3 Ejecutado-Devengado'!N20</f>
        <v>562015.12</v>
      </c>
      <c r="E20" s="19">
        <f>+'[1]P3 Ejecutado-Devengado'!O20</f>
        <v>1030979.66</v>
      </c>
      <c r="F20" s="19">
        <f>+'[1]P3 Ejecutado-Devengado'!P20</f>
        <v>1362722.81</v>
      </c>
      <c r="G20" s="19">
        <f>+'[1]P3 Ejecutado-Devengado'!Q20</f>
        <v>860221.41</v>
      </c>
      <c r="H20" s="19">
        <f>+'[1]P3 Ejecutado-Devengado'!R20</f>
        <v>189174.66</v>
      </c>
      <c r="I20" s="19">
        <v>3362010</v>
      </c>
      <c r="J20" s="19">
        <v>20650</v>
      </c>
      <c r="K20" s="19">
        <f>+'[1]P3 Ejecutado-Devengado'!U20</f>
        <v>1158463.7</v>
      </c>
      <c r="L20" s="19">
        <f>+'[1]P3 Ejecutado-Devengado'!V20</f>
        <v>3519071.95</v>
      </c>
      <c r="M20" s="19">
        <v>424624.65</v>
      </c>
      <c r="N20" s="19">
        <f t="shared" si="2"/>
        <v>12531233.959999999</v>
      </c>
    </row>
    <row r="21" spans="1:15" s="17" customFormat="1" ht="20.100000000000001" customHeight="1" x14ac:dyDescent="0.25">
      <c r="A21" s="49" t="s">
        <v>20</v>
      </c>
      <c r="B21" s="19">
        <f>+'[1]P3 Ejecutado-Devengado'!B21</f>
        <v>0</v>
      </c>
      <c r="C21" s="19">
        <f>+'[1]P3 Ejecutado-Devengado'!M21</f>
        <v>858398.61</v>
      </c>
      <c r="D21" s="19">
        <f>+'[1]P3 Ejecutado-Devengado'!N21</f>
        <v>307858.09000000003</v>
      </c>
      <c r="E21" s="19">
        <f>+'[1]P3 Ejecutado-Devengado'!O21</f>
        <v>301857.15999999997</v>
      </c>
      <c r="F21" s="19">
        <f>+'[1]P3 Ejecutado-Devengado'!P21</f>
        <v>317508.07</v>
      </c>
      <c r="G21" s="19">
        <f>+'[1]P3 Ejecutado-Devengado'!Q21</f>
        <v>344510.18</v>
      </c>
      <c r="H21" s="19">
        <f>+'[1]P3 Ejecutado-Devengado'!R21</f>
        <v>347668.06</v>
      </c>
      <c r="I21" s="19">
        <v>452912.67</v>
      </c>
      <c r="J21" s="19">
        <v>463095.11</v>
      </c>
      <c r="K21" s="19">
        <f>+'[1]P3 Ejecutado-Devengado'!U21</f>
        <v>526407.72</v>
      </c>
      <c r="L21" s="19">
        <f>+'[1]P3 Ejecutado-Devengado'!V21</f>
        <v>457637.82</v>
      </c>
      <c r="M21" s="19">
        <v>636663.57999999996</v>
      </c>
      <c r="N21" s="19">
        <f t="shared" si="2"/>
        <v>5014517.07</v>
      </c>
    </row>
    <row r="22" spans="1:15" s="17" customFormat="1" ht="20.100000000000001" customHeight="1" x14ac:dyDescent="0.25">
      <c r="A22" s="49" t="s">
        <v>21</v>
      </c>
      <c r="B22" s="19">
        <v>4504.54</v>
      </c>
      <c r="C22" s="19">
        <f>+'[1]P3 Ejecutado-Devengado'!M22</f>
        <v>0</v>
      </c>
      <c r="D22" s="19">
        <f>+'[1]P3 Ejecutado-Devengado'!N22</f>
        <v>113553.77</v>
      </c>
      <c r="E22" s="19">
        <f>+'[1]P3 Ejecutado-Devengado'!O22</f>
        <v>3215.5</v>
      </c>
      <c r="F22" s="19">
        <f>+'[1]P3 Ejecutado-Devengado'!P22</f>
        <v>24721.5</v>
      </c>
      <c r="G22" s="19">
        <f>+'[1]P3 Ejecutado-Devengado'!Q22</f>
        <v>0</v>
      </c>
      <c r="H22" s="19">
        <f>+'[1]P3 Ejecutado-Devengado'!R22</f>
        <v>3722.9</v>
      </c>
      <c r="I22" s="19">
        <v>0</v>
      </c>
      <c r="J22" s="19">
        <v>34273.61</v>
      </c>
      <c r="K22" s="19">
        <f>+'[1]P3 Ejecutado-Devengado'!U22</f>
        <v>7973.99</v>
      </c>
      <c r="L22" s="19">
        <f>+'[1]P3 Ejecutado-Devengado'!V22</f>
        <v>47554.75</v>
      </c>
      <c r="M22" s="19">
        <v>77685.87</v>
      </c>
      <c r="N22" s="19">
        <f t="shared" si="2"/>
        <v>317206.43</v>
      </c>
    </row>
    <row r="23" spans="1:15" s="17" customFormat="1" ht="20.100000000000001" customHeight="1" x14ac:dyDescent="0.25">
      <c r="A23" s="49" t="s">
        <v>22</v>
      </c>
      <c r="B23" s="19">
        <v>15519.43</v>
      </c>
      <c r="C23" s="19">
        <f>+'[1]P3 Ejecutado-Devengado'!M23</f>
        <v>25950</v>
      </c>
      <c r="D23" s="19">
        <f>+'[1]P3 Ejecutado-Devengado'!N23</f>
        <v>7379818.1399999997</v>
      </c>
      <c r="E23" s="19">
        <f>+'[1]P3 Ejecutado-Devengado'!O23</f>
        <v>60614</v>
      </c>
      <c r="F23" s="19">
        <f>+'[1]P3 Ejecutado-Devengado'!P23</f>
        <v>292182.46999999997</v>
      </c>
      <c r="G23" s="19">
        <f>+'[1]P3 Ejecutado-Devengado'!Q23</f>
        <v>156510</v>
      </c>
      <c r="H23" s="19">
        <f>+'[1]P3 Ejecutado-Devengado'!R23</f>
        <v>2095814.34</v>
      </c>
      <c r="I23" s="19">
        <v>628562.79</v>
      </c>
      <c r="J23" s="19">
        <v>588232.5</v>
      </c>
      <c r="K23" s="19">
        <f>+'[1]P3 Ejecutado-Devengado'!U23</f>
        <v>692111.86</v>
      </c>
      <c r="L23" s="19">
        <f>+'[1]P3 Ejecutado-Devengado'!V23</f>
        <v>7968093.4400000004</v>
      </c>
      <c r="M23" s="19">
        <v>3201697.56</v>
      </c>
      <c r="N23" s="19">
        <f t="shared" si="2"/>
        <v>23105106.529999997</v>
      </c>
    </row>
    <row r="24" spans="1:15" s="17" customFormat="1" ht="20.100000000000001" customHeight="1" x14ac:dyDescent="0.25">
      <c r="A24" s="49" t="s">
        <v>23</v>
      </c>
      <c r="B24" s="19">
        <f>+'[1]P3 Ejecutado-Devengado'!B24</f>
        <v>0</v>
      </c>
      <c r="C24" s="19">
        <f>+'[1]P3 Ejecutado-Devengado'!M24</f>
        <v>0</v>
      </c>
      <c r="D24" s="19">
        <f>+'[1]P3 Ejecutado-Devengado'!N24</f>
        <v>10500</v>
      </c>
      <c r="E24" s="19">
        <f>+'[1]P3 Ejecutado-Devengado'!O24</f>
        <v>53246</v>
      </c>
      <c r="F24" s="19">
        <f>+'[1]P3 Ejecutado-Devengado'!P24</f>
        <v>120837.8</v>
      </c>
      <c r="G24" s="19">
        <f>+'[1]P3 Ejecutado-Devengado'!Q24</f>
        <v>185754</v>
      </c>
      <c r="H24" s="19">
        <f>+'[1]P3 Ejecutado-Devengado'!R24</f>
        <v>975548.06</v>
      </c>
      <c r="I24" s="19">
        <v>227721.12</v>
      </c>
      <c r="J24" s="19">
        <v>162511.24</v>
      </c>
      <c r="K24" s="19">
        <f>+'[1]P3 Ejecutado-Devengado'!U24</f>
        <v>200587.44</v>
      </c>
      <c r="L24" s="19">
        <f>+'[1]P3 Ejecutado-Devengado'!V24</f>
        <v>158542.67000000001</v>
      </c>
      <c r="M24" s="19">
        <v>455929.69</v>
      </c>
      <c r="N24" s="19">
        <f t="shared" si="2"/>
        <v>2551178.02</v>
      </c>
    </row>
    <row r="25" spans="1:15" s="17" customFormat="1" ht="20.100000000000001" customHeight="1" x14ac:dyDescent="0.25">
      <c r="A25" s="15" t="s">
        <v>24</v>
      </c>
      <c r="B25" s="16">
        <f>SUM(B26:B34)</f>
        <v>204502.47999999998</v>
      </c>
      <c r="C25" s="16">
        <f>SUM(C26:C34)</f>
        <v>229200</v>
      </c>
      <c r="D25" s="16">
        <f t="shared" ref="D25:L25" si="3">SUM(D26:D34)</f>
        <v>2880575.6</v>
      </c>
      <c r="E25" s="16">
        <f t="shared" si="3"/>
        <v>238700</v>
      </c>
      <c r="F25" s="16">
        <f t="shared" si="3"/>
        <v>578127.92000000004</v>
      </c>
      <c r="G25" s="16">
        <f t="shared" si="3"/>
        <v>883857.60999999987</v>
      </c>
      <c r="H25" s="16">
        <f t="shared" si="3"/>
        <v>1000390.8699999999</v>
      </c>
      <c r="I25" s="16">
        <v>692473.34000000008</v>
      </c>
      <c r="J25" s="16">
        <v>533665.5</v>
      </c>
      <c r="K25" s="16">
        <f t="shared" si="3"/>
        <v>1953968.12</v>
      </c>
      <c r="L25" s="16">
        <f t="shared" si="3"/>
        <v>249700</v>
      </c>
      <c r="M25" s="16">
        <v>1317879.6900000002</v>
      </c>
      <c r="N25" s="16">
        <f>SUM(B25:M25)</f>
        <v>10763041.129999999</v>
      </c>
      <c r="O25" s="48"/>
    </row>
    <row r="26" spans="1:15" s="17" customFormat="1" ht="20.100000000000001" customHeight="1" x14ac:dyDescent="0.25">
      <c r="A26" s="49" t="s">
        <v>25</v>
      </c>
      <c r="B26" s="19">
        <v>2377</v>
      </c>
      <c r="C26" s="19">
        <f>+'[1]P3 Ejecutado-Devengado'!M26</f>
        <v>0</v>
      </c>
      <c r="D26" s="19">
        <f>+'[1]P3 Ejecutado-Devengado'!N26</f>
        <v>15900</v>
      </c>
      <c r="E26" s="19">
        <f>+'[1]P3 Ejecutado-Devengado'!O26</f>
        <v>0</v>
      </c>
      <c r="F26" s="19">
        <f>+'[1]P3 Ejecutado-Devengado'!P26</f>
        <v>42657.21</v>
      </c>
      <c r="G26" s="19">
        <f>+'[1]P3 Ejecutado-Devengado'!Q26</f>
        <v>0</v>
      </c>
      <c r="H26" s="19">
        <f>+'[1]P3 Ejecutado-Devengado'!R26</f>
        <v>20400</v>
      </c>
      <c r="I26" s="19">
        <v>10089</v>
      </c>
      <c r="J26" s="19">
        <v>41149</v>
      </c>
      <c r="K26" s="19">
        <f>+'[1]P3 Ejecutado-Devengado'!U26</f>
        <v>152879.07</v>
      </c>
      <c r="L26" s="19">
        <f>+'[1]P3 Ejecutado-Devengado'!V26</f>
        <v>0</v>
      </c>
      <c r="M26" s="19">
        <v>127463.53</v>
      </c>
      <c r="N26" s="19">
        <f>SUM(B26:M26)</f>
        <v>412914.81000000006</v>
      </c>
    </row>
    <row r="27" spans="1:15" s="17" customFormat="1" ht="20.100000000000001" customHeight="1" x14ac:dyDescent="0.25">
      <c r="A27" s="49" t="s">
        <v>26</v>
      </c>
      <c r="B27" s="19">
        <v>1009</v>
      </c>
      <c r="C27" s="19">
        <f>+'[1]P3 Ejecutado-Devengado'!M27</f>
        <v>0</v>
      </c>
      <c r="D27" s="19">
        <f>+'[1]P3 Ejecutado-Devengado'!N27</f>
        <v>0</v>
      </c>
      <c r="E27" s="19">
        <f>+'[1]P3 Ejecutado-Devengado'!O27</f>
        <v>0</v>
      </c>
      <c r="F27" s="19">
        <f>+'[1]P3 Ejecutado-Devengado'!P27</f>
        <v>30680</v>
      </c>
      <c r="G27" s="19">
        <f>+'[1]P3 Ejecutado-Devengado'!Q27</f>
        <v>430522.41</v>
      </c>
      <c r="H27" s="19">
        <f>+'[1]P3 Ejecutado-Devengado'!R27</f>
        <v>136644</v>
      </c>
      <c r="I27" s="19">
        <v>164465.45000000001</v>
      </c>
      <c r="J27" s="19">
        <v>0</v>
      </c>
      <c r="K27" s="19">
        <f>+'[1]P3 Ejecutado-Devengado'!U27</f>
        <v>19470</v>
      </c>
      <c r="L27" s="19">
        <f>+'[1]P3 Ejecutado-Devengado'!V27</f>
        <v>0</v>
      </c>
      <c r="M27" s="19">
        <v>4708.2</v>
      </c>
      <c r="N27" s="19">
        <f t="shared" ref="N27:N33" si="4">SUM(B27:M27)</f>
        <v>787499.05999999982</v>
      </c>
    </row>
    <row r="28" spans="1:15" s="17" customFormat="1" ht="20.100000000000001" customHeight="1" x14ac:dyDescent="0.25">
      <c r="A28" s="49" t="s">
        <v>27</v>
      </c>
      <c r="B28" s="19">
        <v>457.87</v>
      </c>
      <c r="C28" s="19">
        <f>+'[1]P3 Ejecutado-Devengado'!M28</f>
        <v>0</v>
      </c>
      <c r="D28" s="19">
        <f>+'[1]P3 Ejecutado-Devengado'!N28</f>
        <v>240956</v>
      </c>
      <c r="E28" s="19">
        <f>+'[1]P3 Ejecutado-Devengado'!O28</f>
        <v>0</v>
      </c>
      <c r="F28" s="19">
        <f>+'[1]P3 Ejecutado-Devengado'!P28</f>
        <v>108740.07</v>
      </c>
      <c r="G28" s="19">
        <f>+'[1]P3 Ejecutado-Devengado'!Q28</f>
        <v>0</v>
      </c>
      <c r="H28" s="19">
        <f>+'[1]P3 Ejecutado-Devengado'!R28</f>
        <v>90049.1</v>
      </c>
      <c r="I28" s="19">
        <v>0</v>
      </c>
      <c r="J28" s="19">
        <v>51300.5</v>
      </c>
      <c r="K28" s="19">
        <f>+'[1]P3 Ejecutado-Devengado'!U28</f>
        <v>55507.199999999997</v>
      </c>
      <c r="L28" s="19">
        <f>+'[1]P3 Ejecutado-Devengado'!V28</f>
        <v>0</v>
      </c>
      <c r="M28" s="19">
        <v>131082.19</v>
      </c>
      <c r="N28" s="19">
        <f t="shared" si="4"/>
        <v>678092.92999999993</v>
      </c>
    </row>
    <row r="29" spans="1:15" s="17" customFormat="1" ht="20.100000000000001" customHeight="1" x14ac:dyDescent="0.25">
      <c r="A29" s="49" t="s">
        <v>28</v>
      </c>
      <c r="B29" s="19">
        <f>+'[1]P3 Ejecutado-Devengado'!B29</f>
        <v>0</v>
      </c>
      <c r="C29" s="19">
        <f>+'[1]P3 Ejecutado-Devengado'!M29</f>
        <v>0</v>
      </c>
      <c r="D29" s="19">
        <f>+'[1]P3 Ejecutado-Devengado'!N29</f>
        <v>0</v>
      </c>
      <c r="E29" s="19">
        <f>+'[1]P3 Ejecutado-Devengado'!O29</f>
        <v>0</v>
      </c>
      <c r="F29" s="19">
        <f>+'[1]P3 Ejecutado-Devengado'!P29</f>
        <v>0</v>
      </c>
      <c r="G29" s="19">
        <f>+'[1]P3 Ejecutado-Devengado'!Q29</f>
        <v>0</v>
      </c>
      <c r="H29" s="19">
        <f>+'[1]P3 Ejecutado-Devengado'!R29</f>
        <v>78273.38</v>
      </c>
      <c r="I29" s="19">
        <v>0</v>
      </c>
      <c r="J29" s="19">
        <v>0</v>
      </c>
      <c r="K29" s="19">
        <f>+'[1]P3 Ejecutado-Devengado'!U29</f>
        <v>0</v>
      </c>
      <c r="L29" s="19">
        <f>+'[1]P3 Ejecutado-Devengado'!V29</f>
        <v>0</v>
      </c>
      <c r="M29" s="19"/>
      <c r="N29" s="19">
        <f t="shared" si="4"/>
        <v>78273.38</v>
      </c>
    </row>
    <row r="30" spans="1:15" s="17" customFormat="1" ht="20.100000000000001" customHeight="1" x14ac:dyDescent="0.25">
      <c r="A30" s="49" t="s">
        <v>29</v>
      </c>
      <c r="B30" s="19">
        <v>450</v>
      </c>
      <c r="C30" s="19">
        <f>+'[1]P3 Ejecutado-Devengado'!M30</f>
        <v>0</v>
      </c>
      <c r="D30" s="19">
        <f>+'[1]P3 Ejecutado-Devengado'!N30</f>
        <v>0</v>
      </c>
      <c r="E30" s="19">
        <f>+'[1]P3 Ejecutado-Devengado'!O30</f>
        <v>0</v>
      </c>
      <c r="F30" s="19">
        <f>+'[1]P3 Ejecutado-Devengado'!P30</f>
        <v>0</v>
      </c>
      <c r="G30" s="19">
        <f>+'[1]P3 Ejecutado-Devengado'!Q30</f>
        <v>0</v>
      </c>
      <c r="H30" s="19">
        <f>+'[1]P3 Ejecutado-Devengado'!R30</f>
        <v>42276.1</v>
      </c>
      <c r="I30" s="19">
        <v>71428.95</v>
      </c>
      <c r="J30" s="19">
        <v>0</v>
      </c>
      <c r="K30" s="19">
        <f>+'[1]P3 Ejecutado-Devengado'!U30</f>
        <v>0</v>
      </c>
      <c r="L30" s="19">
        <f>+'[1]P3 Ejecutado-Devengado'!V30</f>
        <v>0</v>
      </c>
      <c r="M30" s="19">
        <v>636446.97</v>
      </c>
      <c r="N30" s="19">
        <f t="shared" si="4"/>
        <v>750602.02</v>
      </c>
    </row>
    <row r="31" spans="1:15" s="17" customFormat="1" ht="20.100000000000001" customHeight="1" x14ac:dyDescent="0.25">
      <c r="A31" s="49" t="s">
        <v>30</v>
      </c>
      <c r="B31" s="19">
        <v>2782.46</v>
      </c>
      <c r="C31" s="19">
        <f>+'[1]P3 Ejecutado-Devengado'!M31</f>
        <v>0</v>
      </c>
      <c r="D31" s="19">
        <f>+'[1]P3 Ejecutado-Devengado'!N31</f>
        <v>0</v>
      </c>
      <c r="E31" s="19">
        <f>+'[1]P3 Ejecutado-Devengado'!O31</f>
        <v>0</v>
      </c>
      <c r="F31" s="19">
        <f>+'[1]P3 Ejecutado-Devengado'!P31</f>
        <v>0</v>
      </c>
      <c r="G31" s="19">
        <f>+'[1]P3 Ejecutado-Devengado'!Q31</f>
        <v>0</v>
      </c>
      <c r="H31" s="19">
        <f>+'[1]P3 Ejecutado-Devengado'!R31</f>
        <v>0</v>
      </c>
      <c r="I31" s="19">
        <v>0</v>
      </c>
      <c r="J31" s="19">
        <v>0</v>
      </c>
      <c r="K31" s="19">
        <f>+'[1]P3 Ejecutado-Devengado'!U31</f>
        <v>0</v>
      </c>
      <c r="L31" s="19">
        <f>+'[1]P3 Ejecutado-Devengado'!V31</f>
        <v>0</v>
      </c>
      <c r="M31" s="19">
        <v>1575.3</v>
      </c>
      <c r="N31" s="19">
        <f>SUM(B31:M31)</f>
        <v>4357.76</v>
      </c>
    </row>
    <row r="32" spans="1:15" s="17" customFormat="1" ht="20.100000000000001" customHeight="1" x14ac:dyDescent="0.25">
      <c r="A32" s="49" t="s">
        <v>31</v>
      </c>
      <c r="B32" s="19">
        <v>190850</v>
      </c>
      <c r="C32" s="19">
        <f>+'[1]P3 Ejecutado-Devengado'!M32</f>
        <v>229200</v>
      </c>
      <c r="D32" s="19">
        <f>+'[1]P3 Ejecutado-Devengado'!N32</f>
        <v>240200</v>
      </c>
      <c r="E32" s="19">
        <f>+'[1]P3 Ejecutado-Devengado'!O32</f>
        <v>238700</v>
      </c>
      <c r="F32" s="19">
        <f>+'[1]P3 Ejecutado-Devengado'!P32</f>
        <v>249157.37</v>
      </c>
      <c r="G32" s="19">
        <f>+'[1]P3 Ejecutado-Devengado'!Q32</f>
        <v>267200</v>
      </c>
      <c r="H32" s="19">
        <f>+'[1]P3 Ejecutado-Devengado'!R32</f>
        <v>250700</v>
      </c>
      <c r="I32" s="19">
        <v>262200</v>
      </c>
      <c r="J32" s="19">
        <v>416200</v>
      </c>
      <c r="K32" s="19">
        <f>+'[1]P3 Ejecutado-Devengado'!U32</f>
        <v>1387700</v>
      </c>
      <c r="L32" s="19">
        <f>+'[1]P3 Ejecutado-Devengado'!V32</f>
        <v>249700</v>
      </c>
      <c r="M32" s="19">
        <v>284257.90000000002</v>
      </c>
      <c r="N32" s="19">
        <f t="shared" si="4"/>
        <v>4266065.2700000005</v>
      </c>
    </row>
    <row r="33" spans="1:15" s="17" customFormat="1" ht="20.100000000000001" customHeight="1" x14ac:dyDescent="0.25">
      <c r="A33" s="49" t="s">
        <v>32</v>
      </c>
      <c r="B33" s="19">
        <f>+'[1]P3 Ejecutado-Devengado'!B33</f>
        <v>0</v>
      </c>
      <c r="C33" s="19">
        <f>+'[1]P3 Ejecutado-Devengado'!M33</f>
        <v>0</v>
      </c>
      <c r="D33" s="19">
        <f>+'[1]P3 Ejecutado-Devengado'!N33</f>
        <v>0</v>
      </c>
      <c r="E33" s="19">
        <f>+'[1]P3 Ejecutado-Devengado'!O33</f>
        <v>0</v>
      </c>
      <c r="F33" s="19">
        <f>+'[1]P3 Ejecutado-Devengado'!P33</f>
        <v>0</v>
      </c>
      <c r="G33" s="19">
        <f>+'[1]P3 Ejecutado-Devengado'!Q33</f>
        <v>0</v>
      </c>
      <c r="H33" s="19">
        <f>+'[1]P3 Ejecutado-Devengado'!R33</f>
        <v>0</v>
      </c>
      <c r="I33" s="19">
        <v>0</v>
      </c>
      <c r="J33" s="19">
        <v>0</v>
      </c>
      <c r="K33" s="19">
        <f>+'[1]P3 Ejecutado-Devengado'!U33</f>
        <v>0</v>
      </c>
      <c r="L33" s="19">
        <f>+'[1]P3 Ejecutado-Devengado'!V33</f>
        <v>0</v>
      </c>
      <c r="M33" s="19"/>
      <c r="N33" s="19">
        <f t="shared" si="4"/>
        <v>0</v>
      </c>
    </row>
    <row r="34" spans="1:15" s="17" customFormat="1" ht="20.100000000000001" customHeight="1" x14ac:dyDescent="0.25">
      <c r="A34" s="49" t="s">
        <v>33</v>
      </c>
      <c r="B34" s="19">
        <v>6576.15</v>
      </c>
      <c r="C34" s="19">
        <f>+'[1]P3 Ejecutado-Devengado'!M34</f>
        <v>0</v>
      </c>
      <c r="D34" s="19">
        <f>+'[1]P3 Ejecutado-Devengado'!N34</f>
        <v>2383519.6</v>
      </c>
      <c r="E34" s="19">
        <f>+'[1]P3 Ejecutado-Devengado'!O34</f>
        <v>0</v>
      </c>
      <c r="F34" s="19">
        <f>+'[1]P3 Ejecutado-Devengado'!P34</f>
        <v>146893.26999999999</v>
      </c>
      <c r="G34" s="19">
        <f>+'[1]P3 Ejecutado-Devengado'!Q34</f>
        <v>186135.2</v>
      </c>
      <c r="H34" s="19">
        <f>+'[1]P3 Ejecutado-Devengado'!R34</f>
        <v>382048.29</v>
      </c>
      <c r="I34" s="19">
        <v>184289.94</v>
      </c>
      <c r="J34" s="19">
        <v>25016</v>
      </c>
      <c r="K34" s="19">
        <f>+'[1]P3 Ejecutado-Devengado'!U34</f>
        <v>338411.85</v>
      </c>
      <c r="L34" s="19">
        <f>+'[1]P3 Ejecutado-Devengado'!V34</f>
        <v>0</v>
      </c>
      <c r="M34" s="19">
        <v>132345.60000000001</v>
      </c>
      <c r="N34" s="19">
        <f>SUM(B34:M34)</f>
        <v>3785235.9000000004</v>
      </c>
    </row>
    <row r="35" spans="1:15" s="17" customFormat="1" ht="20.100000000000001" customHeight="1" x14ac:dyDescent="0.25">
      <c r="A35" s="15" t="s">
        <v>34</v>
      </c>
      <c r="B35" s="16">
        <f>SUM(B36:B43)</f>
        <v>0</v>
      </c>
      <c r="C35" s="16">
        <f t="shared" ref="C35:L35" si="5">SUM(C36:C43)</f>
        <v>0</v>
      </c>
      <c r="D35" s="16">
        <f t="shared" si="5"/>
        <v>303082.48</v>
      </c>
      <c r="E35" s="16">
        <f t="shared" si="5"/>
        <v>318724.18</v>
      </c>
      <c r="F35" s="16">
        <f t="shared" si="5"/>
        <v>176573.41</v>
      </c>
      <c r="G35" s="16">
        <f t="shared" si="5"/>
        <v>0</v>
      </c>
      <c r="H35" s="16">
        <f t="shared" si="5"/>
        <v>489635.45</v>
      </c>
      <c r="I35" s="16">
        <v>275837.40000000002</v>
      </c>
      <c r="J35" s="16">
        <v>3302391.06</v>
      </c>
      <c r="K35" s="16">
        <f t="shared" si="5"/>
        <v>0</v>
      </c>
      <c r="L35" s="16">
        <f t="shared" si="5"/>
        <v>0</v>
      </c>
      <c r="M35" s="16"/>
      <c r="N35" s="16">
        <f>SUM(B35:M35)</f>
        <v>4866243.9800000004</v>
      </c>
      <c r="O35" s="48"/>
    </row>
    <row r="36" spans="1:15" s="17" customFormat="1" ht="20.100000000000001" customHeight="1" x14ac:dyDescent="0.25">
      <c r="A36" s="49" t="s">
        <v>35</v>
      </c>
      <c r="B36" s="19">
        <f>+'[1]P3 Ejecutado-Devengado'!B36</f>
        <v>0</v>
      </c>
      <c r="C36" s="19">
        <f>+'[1]P3 Ejecutado-Devengado'!M36</f>
        <v>0</v>
      </c>
      <c r="D36" s="19">
        <f>+'[1]P3 Ejecutado-Devengado'!N36</f>
        <v>0</v>
      </c>
      <c r="E36" s="19">
        <f>+'[1]P3 Ejecutado-Devengado'!O36</f>
        <v>0</v>
      </c>
      <c r="F36" s="19">
        <f>+'[1]P3 Ejecutado-Devengado'!P36</f>
        <v>0</v>
      </c>
      <c r="G36" s="19">
        <f>+'[1]P3 Ejecutado-Devengado'!Q36</f>
        <v>0</v>
      </c>
      <c r="H36" s="19">
        <f>+'[1]P3 Ejecutado-Devengado'!R36</f>
        <v>0</v>
      </c>
      <c r="I36" s="19">
        <v>0</v>
      </c>
      <c r="J36" s="19">
        <v>0</v>
      </c>
      <c r="K36" s="19">
        <f>+'[1]P3 Ejecutado-Devengado'!U36</f>
        <v>0</v>
      </c>
      <c r="L36" s="19">
        <f>+'[1]P3 Ejecutado-Devengado'!V36</f>
        <v>0</v>
      </c>
      <c r="M36" s="19"/>
      <c r="N36" s="19">
        <f t="shared" ref="N36:N50" si="6">SUM(B36:L36)</f>
        <v>0</v>
      </c>
    </row>
    <row r="37" spans="1:15" s="17" customFormat="1" ht="20.100000000000001" customHeight="1" x14ac:dyDescent="0.25">
      <c r="A37" s="49" t="s">
        <v>36</v>
      </c>
      <c r="B37" s="19">
        <f>+'[1]P3 Ejecutado-Devengado'!B37</f>
        <v>0</v>
      </c>
      <c r="C37" s="19">
        <f>+'[1]P3 Ejecutado-Devengado'!M37</f>
        <v>0</v>
      </c>
      <c r="D37" s="19">
        <f>+'[1]P3 Ejecutado-Devengado'!N37</f>
        <v>0</v>
      </c>
      <c r="E37" s="19">
        <f>+'[1]P3 Ejecutado-Devengado'!O37</f>
        <v>0</v>
      </c>
      <c r="F37" s="19">
        <f>+'[1]P3 Ejecutado-Devengado'!P37</f>
        <v>0</v>
      </c>
      <c r="G37" s="19">
        <f>+'[1]P3 Ejecutado-Devengado'!Q37</f>
        <v>0</v>
      </c>
      <c r="H37" s="19">
        <f>+'[1]P3 Ejecutado-Devengado'!R37</f>
        <v>0</v>
      </c>
      <c r="I37" s="19">
        <v>0</v>
      </c>
      <c r="J37" s="19">
        <v>0</v>
      </c>
      <c r="K37" s="19">
        <f>+'[1]P3 Ejecutado-Devengado'!U37</f>
        <v>0</v>
      </c>
      <c r="L37" s="19">
        <f>+'[1]P3 Ejecutado-Devengado'!V37</f>
        <v>0</v>
      </c>
      <c r="M37" s="19"/>
      <c r="N37" s="19">
        <f t="shared" si="6"/>
        <v>0</v>
      </c>
    </row>
    <row r="38" spans="1:15" s="17" customFormat="1" ht="20.100000000000001" customHeight="1" x14ac:dyDescent="0.25">
      <c r="A38" s="49" t="s">
        <v>37</v>
      </c>
      <c r="B38" s="19">
        <f>+'[1]P3 Ejecutado-Devengado'!B38</f>
        <v>0</v>
      </c>
      <c r="C38" s="19">
        <f>+'[1]P3 Ejecutado-Devengado'!M38</f>
        <v>0</v>
      </c>
      <c r="D38" s="19">
        <f>+'[1]P3 Ejecutado-Devengado'!N38</f>
        <v>0</v>
      </c>
      <c r="E38" s="19">
        <f>+'[1]P3 Ejecutado-Devengado'!O38</f>
        <v>0</v>
      </c>
      <c r="F38" s="19">
        <f>+'[1]P3 Ejecutado-Devengado'!P38</f>
        <v>0</v>
      </c>
      <c r="G38" s="19">
        <f>+'[1]P3 Ejecutado-Devengado'!Q38</f>
        <v>0</v>
      </c>
      <c r="H38" s="19">
        <f>+'[1]P3 Ejecutado-Devengado'!R38</f>
        <v>0</v>
      </c>
      <c r="I38" s="19">
        <v>0</v>
      </c>
      <c r="J38" s="19">
        <v>0</v>
      </c>
      <c r="K38" s="19">
        <f>+'[1]P3 Ejecutado-Devengado'!U38</f>
        <v>0</v>
      </c>
      <c r="L38" s="19">
        <f>+'[1]P3 Ejecutado-Devengado'!V38</f>
        <v>0</v>
      </c>
      <c r="M38" s="19"/>
      <c r="N38" s="19">
        <f t="shared" si="6"/>
        <v>0</v>
      </c>
    </row>
    <row r="39" spans="1:15" s="17" customFormat="1" ht="20.100000000000001" customHeight="1" x14ac:dyDescent="0.25">
      <c r="A39" s="49" t="s">
        <v>38</v>
      </c>
      <c r="B39" s="19">
        <f>+'[1]P3 Ejecutado-Devengado'!B39</f>
        <v>0</v>
      </c>
      <c r="C39" s="19">
        <f>+'[1]P3 Ejecutado-Devengado'!M39</f>
        <v>0</v>
      </c>
      <c r="D39" s="19">
        <f>+'[1]P3 Ejecutado-Devengado'!N39</f>
        <v>0</v>
      </c>
      <c r="E39" s="19">
        <f>+'[1]P3 Ejecutado-Devengado'!O39</f>
        <v>0</v>
      </c>
      <c r="F39" s="19">
        <f>+'[1]P3 Ejecutado-Devengado'!P39</f>
        <v>0</v>
      </c>
      <c r="G39" s="19">
        <f>+'[1]P3 Ejecutado-Devengado'!Q39</f>
        <v>0</v>
      </c>
      <c r="H39" s="19">
        <f>+'[1]P3 Ejecutado-Devengado'!R39</f>
        <v>0</v>
      </c>
      <c r="I39" s="19">
        <v>0</v>
      </c>
      <c r="J39" s="19">
        <v>0</v>
      </c>
      <c r="K39" s="19">
        <f>+'[1]P3 Ejecutado-Devengado'!U39</f>
        <v>0</v>
      </c>
      <c r="L39" s="19">
        <f>+'[1]P3 Ejecutado-Devengado'!V39</f>
        <v>0</v>
      </c>
      <c r="M39" s="19"/>
      <c r="N39" s="19">
        <f t="shared" si="6"/>
        <v>0</v>
      </c>
    </row>
    <row r="40" spans="1:15" s="17" customFormat="1" ht="20.100000000000001" customHeight="1" x14ac:dyDescent="0.25">
      <c r="A40" s="49" t="s">
        <v>39</v>
      </c>
      <c r="B40" s="19">
        <f>+'[1]P3 Ejecutado-Devengado'!B40</f>
        <v>0</v>
      </c>
      <c r="C40" s="19">
        <f>+'[1]P3 Ejecutado-Devengado'!M40</f>
        <v>0</v>
      </c>
      <c r="D40" s="19">
        <f>+'[1]P3 Ejecutado-Devengado'!N40</f>
        <v>0</v>
      </c>
      <c r="E40" s="19">
        <f>+'[1]P3 Ejecutado-Devengado'!O40</f>
        <v>0</v>
      </c>
      <c r="F40" s="19">
        <f>+'[1]P3 Ejecutado-Devengado'!P40</f>
        <v>0</v>
      </c>
      <c r="G40" s="19">
        <f>+'[1]P3 Ejecutado-Devengado'!Q40</f>
        <v>0</v>
      </c>
      <c r="H40" s="19">
        <f>+'[1]P3 Ejecutado-Devengado'!R40</f>
        <v>0</v>
      </c>
      <c r="I40" s="19">
        <v>0</v>
      </c>
      <c r="J40" s="19">
        <v>0</v>
      </c>
      <c r="K40" s="19">
        <f>+'[1]P3 Ejecutado-Devengado'!U40</f>
        <v>0</v>
      </c>
      <c r="L40" s="19">
        <f>+'[1]P3 Ejecutado-Devengado'!V40</f>
        <v>0</v>
      </c>
      <c r="M40" s="19"/>
      <c r="N40" s="19">
        <f t="shared" si="6"/>
        <v>0</v>
      </c>
    </row>
    <row r="41" spans="1:15" s="17" customFormat="1" ht="20.100000000000001" customHeight="1" x14ac:dyDescent="0.25">
      <c r="A41" s="49" t="s">
        <v>40</v>
      </c>
      <c r="B41" s="19">
        <f>+'[1]P3 Ejecutado-Devengado'!B41</f>
        <v>0</v>
      </c>
      <c r="C41" s="19">
        <f>+'[1]P3 Ejecutado-Devengado'!M41</f>
        <v>0</v>
      </c>
      <c r="D41" s="19">
        <f>+'[1]P3 Ejecutado-Devengado'!N41</f>
        <v>0</v>
      </c>
      <c r="E41" s="19">
        <f>+'[1]P3 Ejecutado-Devengado'!O41</f>
        <v>0</v>
      </c>
      <c r="F41" s="19">
        <f>+'[1]P3 Ejecutado-Devengado'!P41</f>
        <v>0</v>
      </c>
      <c r="G41" s="19">
        <f>+'[1]P3 Ejecutado-Devengado'!Q41</f>
        <v>0</v>
      </c>
      <c r="H41" s="19">
        <f>+'[1]P3 Ejecutado-Devengado'!R41</f>
        <v>0</v>
      </c>
      <c r="I41" s="19">
        <v>0</v>
      </c>
      <c r="J41" s="19">
        <v>0</v>
      </c>
      <c r="K41" s="19">
        <f>+'[1]P3 Ejecutado-Devengado'!U41</f>
        <v>0</v>
      </c>
      <c r="L41" s="19">
        <f>+'[1]P3 Ejecutado-Devengado'!V41</f>
        <v>0</v>
      </c>
      <c r="M41" s="19"/>
      <c r="N41" s="19">
        <f t="shared" si="6"/>
        <v>0</v>
      </c>
    </row>
    <row r="42" spans="1:15" s="17" customFormat="1" ht="20.100000000000001" customHeight="1" x14ac:dyDescent="0.25">
      <c r="A42" s="49" t="s">
        <v>41</v>
      </c>
      <c r="B42" s="19">
        <f>+'[1]P3 Ejecutado-Devengado'!B42</f>
        <v>0</v>
      </c>
      <c r="C42" s="19">
        <f>+'[1]P3 Ejecutado-Devengado'!M42</f>
        <v>0</v>
      </c>
      <c r="D42" s="19">
        <f>+'[1]P3 Ejecutado-Devengado'!N42</f>
        <v>303082.48</v>
      </c>
      <c r="E42" s="19">
        <f>+'[1]P3 Ejecutado-Devengado'!O42</f>
        <v>318724.18</v>
      </c>
      <c r="F42" s="19">
        <f>+'[1]P3 Ejecutado-Devengado'!P42</f>
        <v>176573.41</v>
      </c>
      <c r="G42" s="19">
        <f>+'[1]P3 Ejecutado-Devengado'!Q42</f>
        <v>0</v>
      </c>
      <c r="H42" s="19">
        <f>+'[1]P3 Ejecutado-Devengado'!R42</f>
        <v>489635.45</v>
      </c>
      <c r="I42" s="19">
        <v>275837.40000000002</v>
      </c>
      <c r="J42" s="19">
        <v>3302391.06</v>
      </c>
      <c r="K42" s="19">
        <f>+'[1]P3 Ejecutado-Devengado'!U42</f>
        <v>0</v>
      </c>
      <c r="L42" s="19">
        <f>+'[1]P3 Ejecutado-Devengado'!V42</f>
        <v>0</v>
      </c>
      <c r="M42" s="19"/>
      <c r="N42" s="19">
        <f>SUM(B42:M42)</f>
        <v>4866243.9800000004</v>
      </c>
    </row>
    <row r="43" spans="1:15" s="17" customFormat="1" ht="20.100000000000001" customHeight="1" x14ac:dyDescent="0.25">
      <c r="A43" s="49" t="s">
        <v>42</v>
      </c>
      <c r="B43" s="19">
        <f>+'[1]P3 Ejecutado-Devengado'!B43</f>
        <v>0</v>
      </c>
      <c r="C43" s="19">
        <f>+'[1]P3 Ejecutado-Devengado'!M43</f>
        <v>0</v>
      </c>
      <c r="D43" s="19">
        <f>+'[1]P3 Ejecutado-Devengado'!N43</f>
        <v>0</v>
      </c>
      <c r="E43" s="19">
        <f>+'[1]P3 Ejecutado-Devengado'!O43</f>
        <v>0</v>
      </c>
      <c r="F43" s="19">
        <f>+'[1]P3 Ejecutado-Devengado'!P43</f>
        <v>0</v>
      </c>
      <c r="G43" s="19">
        <f>+'[1]P3 Ejecutado-Devengado'!Q43</f>
        <v>0</v>
      </c>
      <c r="H43" s="19">
        <f>+'[1]P3 Ejecutado-Devengado'!R43</f>
        <v>0</v>
      </c>
      <c r="I43" s="19">
        <v>0</v>
      </c>
      <c r="J43" s="19">
        <v>0</v>
      </c>
      <c r="K43" s="19">
        <f>+'[1]P3 Ejecutado-Devengado'!U43</f>
        <v>0</v>
      </c>
      <c r="L43" s="19">
        <f>+'[1]P3 Ejecutado-Devengado'!V43</f>
        <v>0</v>
      </c>
      <c r="M43" s="19"/>
      <c r="N43" s="19">
        <f t="shared" si="6"/>
        <v>0</v>
      </c>
    </row>
    <row r="44" spans="1:15" s="17" customFormat="1" ht="20.100000000000001" customHeight="1" x14ac:dyDescent="0.25">
      <c r="A44" s="15" t="s">
        <v>43</v>
      </c>
      <c r="B44" s="16">
        <f>SUM(B45:B50)</f>
        <v>0</v>
      </c>
      <c r="C44" s="16">
        <f t="shared" ref="C44:L44" si="7">SUM(C45:C50)</f>
        <v>0</v>
      </c>
      <c r="D44" s="16">
        <f>SUM(D45:D50)</f>
        <v>0</v>
      </c>
      <c r="E44" s="16">
        <f t="shared" si="7"/>
        <v>0</v>
      </c>
      <c r="F44" s="16">
        <f t="shared" si="7"/>
        <v>0</v>
      </c>
      <c r="G44" s="16">
        <f t="shared" si="7"/>
        <v>0</v>
      </c>
      <c r="H44" s="16">
        <f t="shared" si="7"/>
        <v>0</v>
      </c>
      <c r="I44" s="16">
        <v>0</v>
      </c>
      <c r="J44" s="16">
        <v>0</v>
      </c>
      <c r="K44" s="16">
        <f t="shared" si="7"/>
        <v>0</v>
      </c>
      <c r="L44" s="16">
        <f t="shared" si="7"/>
        <v>0</v>
      </c>
      <c r="M44" s="16"/>
      <c r="N44" s="16">
        <f t="shared" si="6"/>
        <v>0</v>
      </c>
      <c r="O44" s="48"/>
    </row>
    <row r="45" spans="1:15" s="17" customFormat="1" ht="20.100000000000001" customHeight="1" x14ac:dyDescent="0.25">
      <c r="A45" s="49" t="s">
        <v>44</v>
      </c>
      <c r="B45" s="19">
        <f>+'[1]P3 Ejecutado-Devengado'!B45</f>
        <v>0</v>
      </c>
      <c r="C45" s="19">
        <f>+'[1]P3 Ejecutado-Devengado'!M45</f>
        <v>0</v>
      </c>
      <c r="D45" s="19">
        <f>+'[1]P3 Ejecutado-Devengado'!D45</f>
        <v>0</v>
      </c>
      <c r="E45" s="19">
        <f>+'[1]P3 Ejecutado-Devengado'!O45</f>
        <v>0</v>
      </c>
      <c r="F45" s="19">
        <f>+'[1]P3 Ejecutado-Devengado'!F45</f>
        <v>0</v>
      </c>
      <c r="G45" s="19">
        <f>+'[1]P3 Ejecutado-Devengado'!Q45</f>
        <v>0</v>
      </c>
      <c r="H45" s="19">
        <f>+'[1]P3 Ejecutado-Devengado'!H45</f>
        <v>0</v>
      </c>
      <c r="I45" s="19">
        <v>0</v>
      </c>
      <c r="J45" s="19">
        <v>0</v>
      </c>
      <c r="K45" s="19">
        <f>+'[1]P3 Ejecutado-Devengado'!U45</f>
        <v>0</v>
      </c>
      <c r="L45" s="19">
        <f>+'[1]P3 Ejecutado-Devengado'!L45</f>
        <v>0</v>
      </c>
      <c r="M45" s="19"/>
      <c r="N45" s="19">
        <f t="shared" si="6"/>
        <v>0</v>
      </c>
    </row>
    <row r="46" spans="1:15" s="17" customFormat="1" ht="20.100000000000001" customHeight="1" x14ac:dyDescent="0.25">
      <c r="A46" s="49" t="s">
        <v>45</v>
      </c>
      <c r="B46" s="19">
        <f>+'[1]P3 Ejecutado-Devengado'!B46</f>
        <v>0</v>
      </c>
      <c r="C46" s="19">
        <f>+'[1]P3 Ejecutado-Devengado'!M46</f>
        <v>0</v>
      </c>
      <c r="D46" s="19">
        <f>+'[1]P3 Ejecutado-Devengado'!D46</f>
        <v>0</v>
      </c>
      <c r="E46" s="19">
        <f>+'[1]P3 Ejecutado-Devengado'!O46</f>
        <v>0</v>
      </c>
      <c r="F46" s="19">
        <f>+'[1]P3 Ejecutado-Devengado'!F46</f>
        <v>0</v>
      </c>
      <c r="G46" s="19">
        <f>+'[1]P3 Ejecutado-Devengado'!Q46</f>
        <v>0</v>
      </c>
      <c r="H46" s="19">
        <f>+'[1]P3 Ejecutado-Devengado'!H46</f>
        <v>0</v>
      </c>
      <c r="I46" s="19">
        <v>0</v>
      </c>
      <c r="J46" s="19">
        <v>0</v>
      </c>
      <c r="K46" s="19">
        <f>+'[1]P3 Ejecutado-Devengado'!U46</f>
        <v>0</v>
      </c>
      <c r="L46" s="19">
        <f>+'[1]P3 Ejecutado-Devengado'!L46</f>
        <v>0</v>
      </c>
      <c r="M46" s="19"/>
      <c r="N46" s="19">
        <f t="shared" si="6"/>
        <v>0</v>
      </c>
    </row>
    <row r="47" spans="1:15" s="17" customFormat="1" ht="20.100000000000001" customHeight="1" x14ac:dyDescent="0.25">
      <c r="A47" s="49" t="s">
        <v>46</v>
      </c>
      <c r="B47" s="19">
        <f>+'[1]P3 Ejecutado-Devengado'!B47</f>
        <v>0</v>
      </c>
      <c r="C47" s="19">
        <f>+'[1]P3 Ejecutado-Devengado'!M47</f>
        <v>0</v>
      </c>
      <c r="D47" s="19">
        <f>+'[1]P3 Ejecutado-Devengado'!D47</f>
        <v>0</v>
      </c>
      <c r="E47" s="19">
        <f>+'[1]P3 Ejecutado-Devengado'!O47</f>
        <v>0</v>
      </c>
      <c r="F47" s="19">
        <f>+'[1]P3 Ejecutado-Devengado'!F47</f>
        <v>0</v>
      </c>
      <c r="G47" s="19">
        <f>+'[1]P3 Ejecutado-Devengado'!Q47</f>
        <v>0</v>
      </c>
      <c r="H47" s="19">
        <f>+'[1]P3 Ejecutado-Devengado'!H47</f>
        <v>0</v>
      </c>
      <c r="I47" s="19">
        <v>0</v>
      </c>
      <c r="J47" s="19">
        <v>0</v>
      </c>
      <c r="K47" s="19">
        <f>+'[1]P3 Ejecutado-Devengado'!U47</f>
        <v>0</v>
      </c>
      <c r="L47" s="19">
        <f>+'[1]P3 Ejecutado-Devengado'!L47</f>
        <v>0</v>
      </c>
      <c r="M47" s="19"/>
      <c r="N47" s="19">
        <f t="shared" si="6"/>
        <v>0</v>
      </c>
    </row>
    <row r="48" spans="1:15" s="17" customFormat="1" ht="20.100000000000001" customHeight="1" x14ac:dyDescent="0.25">
      <c r="A48" s="49" t="s">
        <v>47</v>
      </c>
      <c r="B48" s="19">
        <f>+'[1]P3 Ejecutado-Devengado'!B48</f>
        <v>0</v>
      </c>
      <c r="C48" s="19">
        <f>+'[1]P3 Ejecutado-Devengado'!M48</f>
        <v>0</v>
      </c>
      <c r="D48" s="19">
        <f>+'[1]P3 Ejecutado-Devengado'!D48</f>
        <v>0</v>
      </c>
      <c r="E48" s="19">
        <f>+'[1]P3 Ejecutado-Devengado'!O48</f>
        <v>0</v>
      </c>
      <c r="F48" s="19">
        <f>+'[1]P3 Ejecutado-Devengado'!F48</f>
        <v>0</v>
      </c>
      <c r="G48" s="19">
        <f>+'[1]P3 Ejecutado-Devengado'!Q48</f>
        <v>0</v>
      </c>
      <c r="H48" s="19">
        <f>+'[1]P3 Ejecutado-Devengado'!H48</f>
        <v>0</v>
      </c>
      <c r="I48" s="19">
        <v>0</v>
      </c>
      <c r="J48" s="19">
        <v>0</v>
      </c>
      <c r="K48" s="19">
        <f>+'[1]P3 Ejecutado-Devengado'!U48</f>
        <v>0</v>
      </c>
      <c r="L48" s="19">
        <f>+'[1]P3 Ejecutado-Devengado'!L48</f>
        <v>0</v>
      </c>
      <c r="M48" s="19"/>
      <c r="N48" s="19">
        <f t="shared" si="6"/>
        <v>0</v>
      </c>
    </row>
    <row r="49" spans="1:15" s="17" customFormat="1" ht="20.100000000000001" customHeight="1" x14ac:dyDescent="0.25">
      <c r="A49" s="49" t="s">
        <v>48</v>
      </c>
      <c r="B49" s="19">
        <f>+'[1]P3 Ejecutado-Devengado'!B49</f>
        <v>0</v>
      </c>
      <c r="C49" s="19">
        <f>+'[1]P3 Ejecutado-Devengado'!M49</f>
        <v>0</v>
      </c>
      <c r="D49" s="19">
        <f>+'[1]P3 Ejecutado-Devengado'!D49</f>
        <v>0</v>
      </c>
      <c r="E49" s="19">
        <f>+'[1]P3 Ejecutado-Devengado'!O49</f>
        <v>0</v>
      </c>
      <c r="F49" s="19">
        <f>+'[1]P3 Ejecutado-Devengado'!F49</f>
        <v>0</v>
      </c>
      <c r="G49" s="19">
        <f>+'[1]P3 Ejecutado-Devengado'!Q49</f>
        <v>0</v>
      </c>
      <c r="H49" s="19">
        <f>+'[1]P3 Ejecutado-Devengado'!H49</f>
        <v>0</v>
      </c>
      <c r="I49" s="19">
        <v>0</v>
      </c>
      <c r="J49" s="19">
        <v>0</v>
      </c>
      <c r="K49" s="19">
        <f>+'[1]P3 Ejecutado-Devengado'!U49</f>
        <v>0</v>
      </c>
      <c r="L49" s="19">
        <f>+'[1]P3 Ejecutado-Devengado'!L49</f>
        <v>0</v>
      </c>
      <c r="M49" s="19"/>
      <c r="N49" s="19">
        <f t="shared" si="6"/>
        <v>0</v>
      </c>
    </row>
    <row r="50" spans="1:15" s="17" customFormat="1" ht="20.100000000000001" customHeight="1" x14ac:dyDescent="0.25">
      <c r="A50" s="49" t="s">
        <v>49</v>
      </c>
      <c r="B50" s="19">
        <f>+'[1]P3 Ejecutado-Devengado'!B50</f>
        <v>0</v>
      </c>
      <c r="C50" s="19">
        <f>+'[1]P3 Ejecutado-Devengado'!M50</f>
        <v>0</v>
      </c>
      <c r="D50" s="19">
        <f>+'[1]P3 Ejecutado-Devengado'!D50</f>
        <v>0</v>
      </c>
      <c r="E50" s="19">
        <f>+'[1]P3 Ejecutado-Devengado'!O50</f>
        <v>0</v>
      </c>
      <c r="F50" s="19">
        <f>+'[1]P3 Ejecutado-Devengado'!F50</f>
        <v>0</v>
      </c>
      <c r="G50" s="19">
        <f>+'[1]P3 Ejecutado-Devengado'!Q50</f>
        <v>0</v>
      </c>
      <c r="H50" s="19">
        <f>+'[1]P3 Ejecutado-Devengado'!H50</f>
        <v>0</v>
      </c>
      <c r="I50" s="19">
        <v>0</v>
      </c>
      <c r="J50" s="19">
        <v>0</v>
      </c>
      <c r="K50" s="19">
        <f>+'[1]P3 Ejecutado-Devengado'!U50</f>
        <v>0</v>
      </c>
      <c r="L50" s="19">
        <f>+'[1]P3 Ejecutado-Devengado'!L50</f>
        <v>0</v>
      </c>
      <c r="M50" s="19"/>
      <c r="N50" s="19">
        <f t="shared" si="6"/>
        <v>0</v>
      </c>
    </row>
    <row r="51" spans="1:15" s="17" customFormat="1" ht="20.100000000000001" customHeight="1" x14ac:dyDescent="0.25">
      <c r="A51" s="15" t="s">
        <v>50</v>
      </c>
      <c r="B51" s="16">
        <f>SUM(B52:B60)</f>
        <v>0</v>
      </c>
      <c r="C51" s="16">
        <f t="shared" ref="C51:L51" si="8">SUM(C52:C60)</f>
        <v>0</v>
      </c>
      <c r="D51" s="16">
        <f t="shared" si="8"/>
        <v>0</v>
      </c>
      <c r="E51" s="16">
        <f t="shared" si="8"/>
        <v>0</v>
      </c>
      <c r="F51" s="16">
        <f t="shared" si="8"/>
        <v>100848.41</v>
      </c>
      <c r="G51" s="16">
        <f t="shared" si="8"/>
        <v>0</v>
      </c>
      <c r="H51" s="16">
        <f t="shared" si="8"/>
        <v>65231.19</v>
      </c>
      <c r="I51" s="16">
        <v>2266333.31</v>
      </c>
      <c r="J51" s="16">
        <v>127204</v>
      </c>
      <c r="K51" s="16">
        <f t="shared" si="8"/>
        <v>267839.27</v>
      </c>
      <c r="L51" s="16">
        <f t="shared" si="8"/>
        <v>0</v>
      </c>
      <c r="M51" s="16">
        <v>2092088.86</v>
      </c>
      <c r="N51" s="16">
        <f>SUM(B51:M51)</f>
        <v>4919545.04</v>
      </c>
      <c r="O51" s="48"/>
    </row>
    <row r="52" spans="1:15" s="17" customFormat="1" ht="20.100000000000001" customHeight="1" x14ac:dyDescent="0.25">
      <c r="A52" s="49" t="s">
        <v>51</v>
      </c>
      <c r="B52" s="19">
        <f>+'[1]P3 Ejecutado-Devengado'!B52</f>
        <v>0</v>
      </c>
      <c r="C52" s="19">
        <f>+'[1]P3 Ejecutado-Devengado'!M52</f>
        <v>0</v>
      </c>
      <c r="D52" s="19">
        <f>+'[1]P3 Ejecutado-Devengado'!N52</f>
        <v>0</v>
      </c>
      <c r="E52" s="19">
        <f>+'[1]P3 Ejecutado-Devengado'!O52</f>
        <v>0</v>
      </c>
      <c r="F52" s="19">
        <f>+'[1]P3 Ejecutado-Devengado'!P52</f>
        <v>0</v>
      </c>
      <c r="G52" s="19">
        <f>+'[1]P3 Ejecutado-Devengado'!Q52</f>
        <v>0</v>
      </c>
      <c r="H52" s="19">
        <f>+'[1]P3 Ejecutado-Devengado'!R52</f>
        <v>65231.19</v>
      </c>
      <c r="I52" s="19">
        <v>0</v>
      </c>
      <c r="J52" s="19">
        <v>0</v>
      </c>
      <c r="K52" s="19">
        <f>+'[1]P3 Ejecutado-Devengado'!U52</f>
        <v>267839.27</v>
      </c>
      <c r="L52" s="19">
        <f>+'[1]P3 Ejecutado-Devengado'!V52</f>
        <v>0</v>
      </c>
      <c r="M52" s="19">
        <v>7552</v>
      </c>
      <c r="N52" s="19">
        <f>SUM(B52:M52)</f>
        <v>340622.46</v>
      </c>
    </row>
    <row r="53" spans="1:15" s="17" customFormat="1" ht="20.100000000000001" customHeight="1" x14ac:dyDescent="0.25">
      <c r="A53" s="49" t="s">
        <v>52</v>
      </c>
      <c r="B53" s="19">
        <f>+'[1]P3 Ejecutado-Devengado'!B53</f>
        <v>0</v>
      </c>
      <c r="C53" s="19">
        <f>+'[1]P3 Ejecutado-Devengado'!M53</f>
        <v>0</v>
      </c>
      <c r="D53" s="19">
        <f>+'[1]P3 Ejecutado-Devengado'!N53</f>
        <v>0</v>
      </c>
      <c r="E53" s="19">
        <f>+'[1]P3 Ejecutado-Devengado'!O53</f>
        <v>0</v>
      </c>
      <c r="F53" s="19">
        <f>+'[1]P3 Ejecutado-Devengado'!P53</f>
        <v>0</v>
      </c>
      <c r="G53" s="19">
        <f>+'[1]P3 Ejecutado-Devengado'!Q53</f>
        <v>0</v>
      </c>
      <c r="H53" s="19">
        <f>+'[1]P3 Ejecutado-Devengado'!R53</f>
        <v>0</v>
      </c>
      <c r="I53" s="19">
        <v>0</v>
      </c>
      <c r="J53" s="19">
        <v>0</v>
      </c>
      <c r="K53" s="19">
        <f>+'[1]P3 Ejecutado-Devengado'!U53</f>
        <v>0</v>
      </c>
      <c r="L53" s="19">
        <f>+'[1]P3 Ejecutado-Devengado'!V53</f>
        <v>0</v>
      </c>
      <c r="M53" s="19"/>
      <c r="N53" s="19">
        <f t="shared" ref="N53:N60" si="9">SUM(B53:M53)</f>
        <v>0</v>
      </c>
    </row>
    <row r="54" spans="1:15" s="17" customFormat="1" ht="20.100000000000001" customHeight="1" x14ac:dyDescent="0.25">
      <c r="A54" s="49" t="s">
        <v>53</v>
      </c>
      <c r="B54" s="19">
        <f>+'[1]P3 Ejecutado-Devengado'!B54</f>
        <v>0</v>
      </c>
      <c r="C54" s="19">
        <f>+'[1]P3 Ejecutado-Devengado'!M54</f>
        <v>0</v>
      </c>
      <c r="D54" s="19">
        <f>+'[1]P3 Ejecutado-Devengado'!N54</f>
        <v>0</v>
      </c>
      <c r="E54" s="19">
        <f>+'[1]P3 Ejecutado-Devengado'!O54</f>
        <v>0</v>
      </c>
      <c r="F54" s="19">
        <f>+'[1]P3 Ejecutado-Devengado'!P54</f>
        <v>0</v>
      </c>
      <c r="G54" s="19">
        <f>+'[1]P3 Ejecutado-Devengado'!Q54</f>
        <v>0</v>
      </c>
      <c r="H54" s="19">
        <f>+'[1]P3 Ejecutado-Devengado'!R54</f>
        <v>0</v>
      </c>
      <c r="I54" s="19">
        <v>0</v>
      </c>
      <c r="J54" s="19">
        <v>0</v>
      </c>
      <c r="K54" s="19">
        <f>+'[1]P3 Ejecutado-Devengado'!U54</f>
        <v>0</v>
      </c>
      <c r="L54" s="19">
        <f>+'[1]P3 Ejecutado-Devengado'!V54</f>
        <v>0</v>
      </c>
      <c r="M54" s="19"/>
      <c r="N54" s="19">
        <f t="shared" si="9"/>
        <v>0</v>
      </c>
    </row>
    <row r="55" spans="1:15" s="17" customFormat="1" ht="20.100000000000001" customHeight="1" x14ac:dyDescent="0.25">
      <c r="A55" s="49" t="s">
        <v>54</v>
      </c>
      <c r="B55" s="19">
        <f>+'[1]P3 Ejecutado-Devengado'!B55</f>
        <v>0</v>
      </c>
      <c r="C55" s="19">
        <f>+'[1]P3 Ejecutado-Devengado'!M55</f>
        <v>0</v>
      </c>
      <c r="D55" s="19">
        <f>+'[1]P3 Ejecutado-Devengado'!N55</f>
        <v>0</v>
      </c>
      <c r="E55" s="19">
        <f>+'[1]P3 Ejecutado-Devengado'!O55</f>
        <v>0</v>
      </c>
      <c r="F55" s="19">
        <f>+'[1]P3 Ejecutado-Devengado'!P55</f>
        <v>0</v>
      </c>
      <c r="G55" s="19">
        <f>+'[1]P3 Ejecutado-Devengado'!Q55</f>
        <v>0</v>
      </c>
      <c r="H55" s="19">
        <f>+'[1]P3 Ejecutado-Devengado'!R55</f>
        <v>0</v>
      </c>
      <c r="I55" s="19">
        <v>0</v>
      </c>
      <c r="J55" s="19">
        <v>0</v>
      </c>
      <c r="K55" s="19">
        <f>+'[1]P3 Ejecutado-Devengado'!U55</f>
        <v>0</v>
      </c>
      <c r="L55" s="19">
        <f>+'[1]P3 Ejecutado-Devengado'!V55</f>
        <v>0</v>
      </c>
      <c r="M55" s="19"/>
      <c r="N55" s="19">
        <f t="shared" si="9"/>
        <v>0</v>
      </c>
    </row>
    <row r="56" spans="1:15" s="17" customFormat="1" ht="20.100000000000001" customHeight="1" x14ac:dyDescent="0.25">
      <c r="A56" s="49" t="s">
        <v>55</v>
      </c>
      <c r="B56" s="19">
        <f>+'[1]P3 Ejecutado-Devengado'!B56</f>
        <v>0</v>
      </c>
      <c r="C56" s="19">
        <f>+'[1]P3 Ejecutado-Devengado'!M56</f>
        <v>0</v>
      </c>
      <c r="D56" s="19">
        <f>+'[1]P3 Ejecutado-Devengado'!N56</f>
        <v>0</v>
      </c>
      <c r="E56" s="19">
        <f>+'[1]P3 Ejecutado-Devengado'!O56</f>
        <v>0</v>
      </c>
      <c r="F56" s="19">
        <f>+'[1]P3 Ejecutado-Devengado'!P56</f>
        <v>100848.41</v>
      </c>
      <c r="G56" s="19">
        <f>+'[1]P3 Ejecutado-Devengado'!Q56</f>
        <v>0</v>
      </c>
      <c r="H56" s="19">
        <f>+'[1]P3 Ejecutado-Devengado'!R56</f>
        <v>0</v>
      </c>
      <c r="I56" s="19">
        <v>1107632.31</v>
      </c>
      <c r="J56" s="19">
        <v>127204</v>
      </c>
      <c r="K56" s="19">
        <f>+'[1]P3 Ejecutado-Devengado'!U56</f>
        <v>0</v>
      </c>
      <c r="L56" s="19">
        <f>+'[1]P3 Ejecutado-Devengado'!V56</f>
        <v>0</v>
      </c>
      <c r="M56" s="19">
        <v>2084536.86</v>
      </c>
      <c r="N56" s="19">
        <f t="shared" si="9"/>
        <v>3420221.58</v>
      </c>
    </row>
    <row r="57" spans="1:15" s="17" customFormat="1" ht="20.100000000000001" customHeight="1" x14ac:dyDescent="0.25">
      <c r="A57" s="49" t="s">
        <v>56</v>
      </c>
      <c r="B57" s="19">
        <f>+'[1]P3 Ejecutado-Devengado'!B57</f>
        <v>0</v>
      </c>
      <c r="C57" s="19">
        <f>+'[1]P3 Ejecutado-Devengado'!M57</f>
        <v>0</v>
      </c>
      <c r="D57" s="19">
        <f>+'[1]P3 Ejecutado-Devengado'!N57</f>
        <v>0</v>
      </c>
      <c r="E57" s="19">
        <f>+'[1]P3 Ejecutado-Devengado'!O57</f>
        <v>0</v>
      </c>
      <c r="F57" s="19">
        <f>+'[1]P3 Ejecutado-Devengado'!P57</f>
        <v>0</v>
      </c>
      <c r="G57" s="19">
        <f>+'[1]P3 Ejecutado-Devengado'!Q57</f>
        <v>0</v>
      </c>
      <c r="H57" s="19">
        <f>+'[1]P3 Ejecutado-Devengado'!R57</f>
        <v>0</v>
      </c>
      <c r="I57" s="19">
        <v>920400</v>
      </c>
      <c r="J57" s="19">
        <v>0</v>
      </c>
      <c r="K57" s="19">
        <f>+'[1]P3 Ejecutado-Devengado'!U57</f>
        <v>0</v>
      </c>
      <c r="L57" s="19">
        <f>+'[1]P3 Ejecutado-Devengado'!V57</f>
        <v>0</v>
      </c>
      <c r="M57" s="19"/>
      <c r="N57" s="19">
        <f t="shared" si="9"/>
        <v>920400</v>
      </c>
    </row>
    <row r="58" spans="1:15" s="17" customFormat="1" ht="20.100000000000001" customHeight="1" x14ac:dyDescent="0.25">
      <c r="A58" s="49" t="s">
        <v>57</v>
      </c>
      <c r="B58" s="19">
        <f>+'[1]P3 Ejecutado-Devengado'!B58</f>
        <v>0</v>
      </c>
      <c r="C58" s="19">
        <f>+'[1]P3 Ejecutado-Devengado'!M58</f>
        <v>0</v>
      </c>
      <c r="D58" s="19">
        <f>+'[1]P3 Ejecutado-Devengado'!N58</f>
        <v>0</v>
      </c>
      <c r="E58" s="19">
        <f>+'[1]P3 Ejecutado-Devengado'!O58</f>
        <v>0</v>
      </c>
      <c r="F58" s="19">
        <f>+'[1]P3 Ejecutado-Devengado'!P58</f>
        <v>0</v>
      </c>
      <c r="G58" s="19">
        <f>+'[1]P3 Ejecutado-Devengado'!Q58</f>
        <v>0</v>
      </c>
      <c r="H58" s="19">
        <f>+'[1]P3 Ejecutado-Devengado'!R58</f>
        <v>0</v>
      </c>
      <c r="I58" s="19">
        <v>0</v>
      </c>
      <c r="J58" s="19">
        <v>0</v>
      </c>
      <c r="K58" s="19">
        <f>+'[1]P3 Ejecutado-Devengado'!U58</f>
        <v>0</v>
      </c>
      <c r="L58" s="19">
        <f>+'[1]P3 Ejecutado-Devengado'!V58</f>
        <v>0</v>
      </c>
      <c r="M58" s="19"/>
      <c r="N58" s="19">
        <f t="shared" si="9"/>
        <v>0</v>
      </c>
    </row>
    <row r="59" spans="1:15" s="17" customFormat="1" ht="20.100000000000001" customHeight="1" x14ac:dyDescent="0.25">
      <c r="A59" s="49" t="s">
        <v>58</v>
      </c>
      <c r="B59" s="19">
        <f>+'[1]P3 Ejecutado-Devengado'!B59</f>
        <v>0</v>
      </c>
      <c r="C59" s="19">
        <f>+'[1]P3 Ejecutado-Devengado'!M59</f>
        <v>0</v>
      </c>
      <c r="D59" s="19">
        <f>+'[1]P3 Ejecutado-Devengado'!N59</f>
        <v>0</v>
      </c>
      <c r="E59" s="19">
        <f>+'[1]P3 Ejecutado-Devengado'!O59</f>
        <v>0</v>
      </c>
      <c r="F59" s="19">
        <f>+'[1]P3 Ejecutado-Devengado'!P59</f>
        <v>0</v>
      </c>
      <c r="G59" s="19">
        <f>+'[1]P3 Ejecutado-Devengado'!Q59</f>
        <v>0</v>
      </c>
      <c r="H59" s="19">
        <f>+'[1]P3 Ejecutado-Devengado'!R59</f>
        <v>0</v>
      </c>
      <c r="I59" s="19">
        <v>238301</v>
      </c>
      <c r="J59" s="19">
        <v>0</v>
      </c>
      <c r="K59" s="19">
        <f>+'[1]P3 Ejecutado-Devengado'!U59</f>
        <v>0</v>
      </c>
      <c r="L59" s="19">
        <f>+'[1]P3 Ejecutado-Devengado'!V59</f>
        <v>0</v>
      </c>
      <c r="M59" s="19"/>
      <c r="N59" s="19">
        <f t="shared" si="9"/>
        <v>238301</v>
      </c>
    </row>
    <row r="60" spans="1:15" s="17" customFormat="1" ht="20.100000000000001" customHeight="1" x14ac:dyDescent="0.25">
      <c r="A60" s="49" t="s">
        <v>59</v>
      </c>
      <c r="B60" s="19">
        <f>+'[1]P3 Ejecutado-Devengado'!B60</f>
        <v>0</v>
      </c>
      <c r="C60" s="19">
        <f>+'[1]P3 Ejecutado-Devengado'!M60</f>
        <v>0</v>
      </c>
      <c r="D60" s="19">
        <f>+'[1]P3 Ejecutado-Devengado'!N60</f>
        <v>0</v>
      </c>
      <c r="E60" s="19">
        <f>+'[1]P3 Ejecutado-Devengado'!O60</f>
        <v>0</v>
      </c>
      <c r="F60" s="19">
        <f>+'[1]P3 Ejecutado-Devengado'!P60</f>
        <v>0</v>
      </c>
      <c r="G60" s="19">
        <f>+'[1]P3 Ejecutado-Devengado'!Q60</f>
        <v>0</v>
      </c>
      <c r="H60" s="19">
        <f>+'[1]P3 Ejecutado-Devengado'!R60</f>
        <v>0</v>
      </c>
      <c r="I60" s="19">
        <v>0</v>
      </c>
      <c r="J60" s="19">
        <v>0</v>
      </c>
      <c r="K60" s="19">
        <f>+'[1]P3 Ejecutado-Devengado'!U60</f>
        <v>0</v>
      </c>
      <c r="L60" s="19">
        <f>+'[1]P3 Ejecutado-Devengado'!V60</f>
        <v>0</v>
      </c>
      <c r="M60" s="19"/>
      <c r="N60" s="19">
        <f t="shared" si="9"/>
        <v>0</v>
      </c>
    </row>
    <row r="61" spans="1:15" s="17" customFormat="1" ht="20.100000000000001" customHeight="1" x14ac:dyDescent="0.25">
      <c r="A61" s="15" t="s">
        <v>60</v>
      </c>
      <c r="B61" s="16">
        <f>SUM(B62:B65)</f>
        <v>0</v>
      </c>
      <c r="C61" s="16">
        <f t="shared" ref="C61:L61" si="10">SUM(C62:C65)</f>
        <v>0</v>
      </c>
      <c r="D61" s="16">
        <f t="shared" si="10"/>
        <v>10549757.619999999</v>
      </c>
      <c r="E61" s="16">
        <f t="shared" si="10"/>
        <v>7477642.7300000004</v>
      </c>
      <c r="F61" s="16">
        <f t="shared" si="10"/>
        <v>0</v>
      </c>
      <c r="G61" s="16">
        <f t="shared" si="10"/>
        <v>0</v>
      </c>
      <c r="H61" s="16">
        <f t="shared" si="10"/>
        <v>11930376.449999999</v>
      </c>
      <c r="I61" s="16">
        <v>560946.27</v>
      </c>
      <c r="J61" s="16">
        <v>915127.96</v>
      </c>
      <c r="K61" s="16">
        <f t="shared" si="10"/>
        <v>0</v>
      </c>
      <c r="L61" s="16">
        <f t="shared" si="10"/>
        <v>16567497.039999999</v>
      </c>
      <c r="M61" s="16"/>
      <c r="N61" s="16">
        <f>SUM(B61:M61)</f>
        <v>48001348.07</v>
      </c>
      <c r="O61" s="48"/>
    </row>
    <row r="62" spans="1:15" s="17" customFormat="1" ht="20.100000000000001" customHeight="1" x14ac:dyDescent="0.25">
      <c r="A62" s="49" t="s">
        <v>61</v>
      </c>
      <c r="B62" s="19">
        <f>'[1]P3 Ejecutado-Devengado'!B62</f>
        <v>0</v>
      </c>
      <c r="C62" s="19">
        <f>+'[1]P3 Ejecutado-Devengado'!M62</f>
        <v>0</v>
      </c>
      <c r="D62" s="19">
        <f>+'[1]P3 Ejecutado-Devengado'!N62</f>
        <v>10549757.619999999</v>
      </c>
      <c r="E62" s="19">
        <f>+'[1]P3 Ejecutado-Devengado'!O62</f>
        <v>7477642.7300000004</v>
      </c>
      <c r="F62" s="19">
        <f>+'[1]P3 Ejecutado-Devengado'!P62</f>
        <v>0</v>
      </c>
      <c r="G62" s="19">
        <f>+'[1]P3 Ejecutado-Devengado'!Q62</f>
        <v>0</v>
      </c>
      <c r="H62" s="19">
        <f>+'[1]P3 Ejecutado-Devengado'!R62</f>
        <v>11930376.449999999</v>
      </c>
      <c r="I62" s="19">
        <v>0</v>
      </c>
      <c r="J62" s="19">
        <v>0</v>
      </c>
      <c r="K62" s="19">
        <f>+'[1]P3 Ejecutado-Devengado'!U62</f>
        <v>0</v>
      </c>
      <c r="L62" s="19">
        <f>+'[1]P3 Ejecutado-Devengado'!V62</f>
        <v>16567497.039999999</v>
      </c>
      <c r="M62" s="19"/>
      <c r="N62" s="19">
        <f>SUM(B62:M62)</f>
        <v>46525273.840000004</v>
      </c>
    </row>
    <row r="63" spans="1:15" s="17" customFormat="1" ht="20.100000000000001" customHeight="1" x14ac:dyDescent="0.25">
      <c r="A63" s="49" t="s">
        <v>62</v>
      </c>
      <c r="B63" s="19">
        <f>'[1]P3 Ejecutado-Devengado'!B63</f>
        <v>0</v>
      </c>
      <c r="C63" s="19">
        <f>+'[1]P3 Ejecutado-Devengado'!M63</f>
        <v>0</v>
      </c>
      <c r="D63" s="19">
        <f>+'[1]P3 Ejecutado-Devengado'!N63</f>
        <v>0</v>
      </c>
      <c r="E63" s="19">
        <f>+'[1]P3 Ejecutado-Devengado'!O63</f>
        <v>0</v>
      </c>
      <c r="F63" s="19">
        <f>+'[1]P3 Ejecutado-Devengado'!P63</f>
        <v>0</v>
      </c>
      <c r="G63" s="19">
        <f>+'[1]P3 Ejecutado-Devengado'!Q63</f>
        <v>0</v>
      </c>
      <c r="H63" s="19">
        <f>+'[1]P3 Ejecutado-Devengado'!R63</f>
        <v>0</v>
      </c>
      <c r="I63" s="19">
        <v>560946.27</v>
      </c>
      <c r="J63" s="19">
        <v>915127.96</v>
      </c>
      <c r="K63" s="19">
        <f>+'[1]P3 Ejecutado-Devengado'!U63</f>
        <v>0</v>
      </c>
      <c r="L63" s="19">
        <f>+'[1]P3 Ejecutado-Devengado'!V63</f>
        <v>0</v>
      </c>
      <c r="M63" s="19"/>
      <c r="N63" s="19">
        <f t="shared" ref="N63:N81" si="11">SUM(B63:M63)</f>
        <v>1476074.23</v>
      </c>
    </row>
    <row r="64" spans="1:15" s="17" customFormat="1" ht="20.100000000000001" customHeight="1" x14ac:dyDescent="0.25">
      <c r="A64" s="49" t="s">
        <v>63</v>
      </c>
      <c r="B64" s="19">
        <f>'[1]P3 Ejecutado-Devengado'!B64</f>
        <v>0</v>
      </c>
      <c r="C64" s="19">
        <f>+'[1]P3 Ejecutado-Devengado'!M64</f>
        <v>0</v>
      </c>
      <c r="D64" s="19">
        <f>+'[1]P3 Ejecutado-Devengado'!N64</f>
        <v>0</v>
      </c>
      <c r="E64" s="19">
        <f>+'[1]P3 Ejecutado-Devengado'!O64</f>
        <v>0</v>
      </c>
      <c r="F64" s="19">
        <f>+'[1]P3 Ejecutado-Devengado'!P64</f>
        <v>0</v>
      </c>
      <c r="G64" s="19">
        <f>+'[1]P3 Ejecutado-Devengado'!Q64</f>
        <v>0</v>
      </c>
      <c r="H64" s="19">
        <f>+'[1]P3 Ejecutado-Devengado'!R64</f>
        <v>0</v>
      </c>
      <c r="I64" s="19">
        <v>0</v>
      </c>
      <c r="J64" s="19">
        <v>0</v>
      </c>
      <c r="K64" s="19">
        <f>+'[1]P3 Ejecutado-Devengado'!U64</f>
        <v>0</v>
      </c>
      <c r="L64" s="19">
        <f>+'[1]P3 Ejecutado-Devengado'!V64</f>
        <v>0</v>
      </c>
      <c r="M64" s="19"/>
      <c r="N64" s="19">
        <f t="shared" si="11"/>
        <v>0</v>
      </c>
    </row>
    <row r="65" spans="1:15" s="17" customFormat="1" ht="20.100000000000001" customHeight="1" x14ac:dyDescent="0.25">
      <c r="A65" s="49" t="s">
        <v>64</v>
      </c>
      <c r="B65" s="19">
        <f>'[1]P3 Ejecutado-Devengado'!B65</f>
        <v>0</v>
      </c>
      <c r="C65" s="19">
        <f>+'[1]P3 Ejecutado-Devengado'!M65</f>
        <v>0</v>
      </c>
      <c r="D65" s="19">
        <f>+'[1]P3 Ejecutado-Devengado'!N65</f>
        <v>0</v>
      </c>
      <c r="E65" s="19">
        <f>+'[1]P3 Ejecutado-Devengado'!O65</f>
        <v>0</v>
      </c>
      <c r="F65" s="19">
        <f>+'[1]P3 Ejecutado-Devengado'!P65</f>
        <v>0</v>
      </c>
      <c r="G65" s="19">
        <f>+'[1]P3 Ejecutado-Devengado'!Q65</f>
        <v>0</v>
      </c>
      <c r="H65" s="19">
        <f>+'[1]P3 Ejecutado-Devengado'!R65</f>
        <v>0</v>
      </c>
      <c r="I65" s="19">
        <v>0</v>
      </c>
      <c r="J65" s="19">
        <v>0</v>
      </c>
      <c r="K65" s="19">
        <f>+'[1]P3 Ejecutado-Devengado'!U65</f>
        <v>0</v>
      </c>
      <c r="L65" s="19">
        <f>+'[1]P3 Ejecutado-Devengado'!V65</f>
        <v>0</v>
      </c>
      <c r="M65" s="19"/>
      <c r="N65" s="19">
        <f t="shared" si="11"/>
        <v>0</v>
      </c>
    </row>
    <row r="66" spans="1:15" s="17" customFormat="1" ht="20.100000000000001" customHeight="1" x14ac:dyDescent="0.25">
      <c r="A66" s="15" t="s">
        <v>65</v>
      </c>
      <c r="B66" s="16">
        <f>SUM(B67:B68)</f>
        <v>0</v>
      </c>
      <c r="C66" s="16">
        <f t="shared" ref="C66:L66" si="12">SUM(C67:C68)</f>
        <v>0</v>
      </c>
      <c r="D66" s="16">
        <f t="shared" si="12"/>
        <v>0</v>
      </c>
      <c r="E66" s="16">
        <f t="shared" si="12"/>
        <v>0</v>
      </c>
      <c r="F66" s="16">
        <f t="shared" si="12"/>
        <v>0</v>
      </c>
      <c r="G66" s="16">
        <f t="shared" si="12"/>
        <v>0</v>
      </c>
      <c r="H66" s="16">
        <f t="shared" si="12"/>
        <v>0</v>
      </c>
      <c r="I66" s="16">
        <v>0</v>
      </c>
      <c r="J66" s="16">
        <v>0</v>
      </c>
      <c r="K66" s="16">
        <f t="shared" si="12"/>
        <v>0</v>
      </c>
      <c r="L66" s="16">
        <f t="shared" si="12"/>
        <v>0</v>
      </c>
      <c r="M66" s="16"/>
      <c r="N66" s="16">
        <f t="shared" si="11"/>
        <v>0</v>
      </c>
      <c r="O66" s="48"/>
    </row>
    <row r="67" spans="1:15" s="17" customFormat="1" ht="20.100000000000001" customHeight="1" x14ac:dyDescent="0.25">
      <c r="A67" s="49" t="s">
        <v>66</v>
      </c>
      <c r="B67" s="19">
        <f>+'[1]P3 Ejecutado-Devengado'!B67</f>
        <v>0</v>
      </c>
      <c r="C67" s="19">
        <f>+'[1]P3 Ejecutado-Devengado'!M67</f>
        <v>0</v>
      </c>
      <c r="D67" s="19">
        <f>+'[1]P3 Ejecutado-Devengado'!N67</f>
        <v>0</v>
      </c>
      <c r="E67" s="19">
        <f>+'[1]P3 Ejecutado-Devengado'!O67</f>
        <v>0</v>
      </c>
      <c r="F67" s="19">
        <f>+'[1]P3 Ejecutado-Devengado'!P67</f>
        <v>0</v>
      </c>
      <c r="G67" s="19">
        <f>+'[1]P3 Ejecutado-Devengado'!Q67</f>
        <v>0</v>
      </c>
      <c r="H67" s="19">
        <f>+'[1]P3 Ejecutado-Devengado'!R67</f>
        <v>0</v>
      </c>
      <c r="I67" s="19">
        <v>0</v>
      </c>
      <c r="J67" s="19">
        <v>0</v>
      </c>
      <c r="K67" s="19">
        <f>+'[1]P3 Ejecutado-Devengado'!U67</f>
        <v>0</v>
      </c>
      <c r="L67" s="19">
        <f>+'[1]P3 Ejecutado-Devengado'!V67</f>
        <v>0</v>
      </c>
      <c r="M67" s="19"/>
      <c r="N67" s="19">
        <f t="shared" si="11"/>
        <v>0</v>
      </c>
    </row>
    <row r="68" spans="1:15" s="17" customFormat="1" ht="20.100000000000001" customHeight="1" x14ac:dyDescent="0.25">
      <c r="A68" s="49" t="s">
        <v>67</v>
      </c>
      <c r="B68" s="19">
        <f>+'[1]P3 Ejecutado-Devengado'!B68</f>
        <v>0</v>
      </c>
      <c r="C68" s="19">
        <f>+'[1]P3 Ejecutado-Devengado'!M68</f>
        <v>0</v>
      </c>
      <c r="D68" s="19">
        <f>+'[1]P3 Ejecutado-Devengado'!N68</f>
        <v>0</v>
      </c>
      <c r="E68" s="19">
        <f>+'[1]P3 Ejecutado-Devengado'!O68</f>
        <v>0</v>
      </c>
      <c r="F68" s="19">
        <f>+'[1]P3 Ejecutado-Devengado'!P68</f>
        <v>0</v>
      </c>
      <c r="G68" s="19">
        <f>+'[1]P3 Ejecutado-Devengado'!Q68</f>
        <v>0</v>
      </c>
      <c r="H68" s="19">
        <f>+'[1]P3 Ejecutado-Devengado'!R68</f>
        <v>0</v>
      </c>
      <c r="I68" s="19">
        <v>0</v>
      </c>
      <c r="J68" s="19">
        <v>0</v>
      </c>
      <c r="K68" s="19">
        <f>+'[1]P3 Ejecutado-Devengado'!U68</f>
        <v>0</v>
      </c>
      <c r="L68" s="19">
        <f>+'[1]P3 Ejecutado-Devengado'!V68</f>
        <v>0</v>
      </c>
      <c r="M68" s="19"/>
      <c r="N68" s="19">
        <f t="shared" si="11"/>
        <v>0</v>
      </c>
    </row>
    <row r="69" spans="1:15" s="17" customFormat="1" ht="20.100000000000001" customHeight="1" x14ac:dyDescent="0.25">
      <c r="A69" s="15" t="s">
        <v>68</v>
      </c>
      <c r="B69" s="16">
        <f>SUM(B70:B72)</f>
        <v>0</v>
      </c>
      <c r="C69" s="16">
        <f t="shared" ref="C69:L69" si="13">SUM(C70:C72)</f>
        <v>0</v>
      </c>
      <c r="D69" s="16">
        <f t="shared" si="13"/>
        <v>0</v>
      </c>
      <c r="E69" s="16">
        <f t="shared" si="13"/>
        <v>0</v>
      </c>
      <c r="F69" s="16">
        <f t="shared" si="13"/>
        <v>0</v>
      </c>
      <c r="G69" s="16">
        <f t="shared" si="13"/>
        <v>0</v>
      </c>
      <c r="H69" s="16">
        <f t="shared" si="13"/>
        <v>0</v>
      </c>
      <c r="I69" s="16">
        <v>0</v>
      </c>
      <c r="J69" s="16">
        <v>0</v>
      </c>
      <c r="K69" s="16">
        <f t="shared" si="13"/>
        <v>0</v>
      </c>
      <c r="L69" s="16">
        <f t="shared" si="13"/>
        <v>0</v>
      </c>
      <c r="M69" s="16"/>
      <c r="N69" s="16">
        <f t="shared" si="11"/>
        <v>0</v>
      </c>
      <c r="O69" s="48"/>
    </row>
    <row r="70" spans="1:15" s="17" customFormat="1" ht="20.100000000000001" customHeight="1" x14ac:dyDescent="0.25">
      <c r="A70" s="49" t="s">
        <v>69</v>
      </c>
      <c r="B70" s="19">
        <f>+'[1]P3 Ejecutado-Devengado'!B70</f>
        <v>0</v>
      </c>
      <c r="C70" s="19">
        <f>+'[1]P3 Ejecutado-Devengado'!M70</f>
        <v>0</v>
      </c>
      <c r="D70" s="19">
        <f>+'[1]P3 Ejecutado-Devengado'!N70</f>
        <v>0</v>
      </c>
      <c r="E70" s="19">
        <f>+'[1]P3 Ejecutado-Devengado'!O70</f>
        <v>0</v>
      </c>
      <c r="F70" s="19">
        <f>+'[1]P3 Ejecutado-Devengado'!P70</f>
        <v>0</v>
      </c>
      <c r="G70" s="19">
        <f>+'[1]P3 Ejecutado-Devengado'!Q70</f>
        <v>0</v>
      </c>
      <c r="H70" s="19">
        <f>+'[1]P3 Ejecutado-Devengado'!R70</f>
        <v>0</v>
      </c>
      <c r="I70" s="19">
        <v>0</v>
      </c>
      <c r="J70" s="19">
        <v>0</v>
      </c>
      <c r="K70" s="19">
        <f>+'[1]P3 Ejecutado-Devengado'!U70</f>
        <v>0</v>
      </c>
      <c r="L70" s="19">
        <f>+'[1]P3 Ejecutado-Devengado'!V70</f>
        <v>0</v>
      </c>
      <c r="M70" s="19"/>
      <c r="N70" s="19">
        <f t="shared" si="11"/>
        <v>0</v>
      </c>
    </row>
    <row r="71" spans="1:15" s="17" customFormat="1" ht="20.100000000000001" customHeight="1" x14ac:dyDescent="0.25">
      <c r="A71" s="49" t="s">
        <v>70</v>
      </c>
      <c r="B71" s="19">
        <f>+'[1]P3 Ejecutado-Devengado'!B71</f>
        <v>0</v>
      </c>
      <c r="C71" s="19">
        <f>+'[1]P3 Ejecutado-Devengado'!M71</f>
        <v>0</v>
      </c>
      <c r="D71" s="19">
        <f>+'[1]P3 Ejecutado-Devengado'!N71</f>
        <v>0</v>
      </c>
      <c r="E71" s="19">
        <f>+'[1]P3 Ejecutado-Devengado'!O71</f>
        <v>0</v>
      </c>
      <c r="F71" s="19">
        <f>+'[1]P3 Ejecutado-Devengado'!P71</f>
        <v>0</v>
      </c>
      <c r="G71" s="19">
        <f>+'[1]P3 Ejecutado-Devengado'!Q71</f>
        <v>0</v>
      </c>
      <c r="H71" s="19">
        <f>+'[1]P3 Ejecutado-Devengado'!R71</f>
        <v>0</v>
      </c>
      <c r="I71" s="19">
        <v>0</v>
      </c>
      <c r="J71" s="19">
        <v>0</v>
      </c>
      <c r="K71" s="19">
        <f>+'[1]P3 Ejecutado-Devengado'!U71</f>
        <v>0</v>
      </c>
      <c r="L71" s="19">
        <f>+'[1]P3 Ejecutado-Devengado'!V71</f>
        <v>0</v>
      </c>
      <c r="M71" s="19"/>
      <c r="N71" s="19">
        <f t="shared" si="11"/>
        <v>0</v>
      </c>
    </row>
    <row r="72" spans="1:15" s="17" customFormat="1" ht="20.100000000000001" customHeight="1" x14ac:dyDescent="0.25">
      <c r="A72" s="49" t="s">
        <v>71</v>
      </c>
      <c r="B72" s="19">
        <f>+'[1]P3 Ejecutado-Devengado'!B72</f>
        <v>0</v>
      </c>
      <c r="C72" s="19">
        <f>+'[1]P3 Ejecutado-Devengado'!M72</f>
        <v>0</v>
      </c>
      <c r="D72" s="19">
        <f>+'[1]P3 Ejecutado-Devengado'!N72</f>
        <v>0</v>
      </c>
      <c r="E72" s="19">
        <f>+'[1]P3 Ejecutado-Devengado'!O72</f>
        <v>0</v>
      </c>
      <c r="F72" s="19">
        <f>+'[1]P3 Ejecutado-Devengado'!P72</f>
        <v>0</v>
      </c>
      <c r="G72" s="19">
        <f>+'[1]P3 Ejecutado-Devengado'!Q72</f>
        <v>0</v>
      </c>
      <c r="H72" s="19">
        <f>+'[1]P3 Ejecutado-Devengado'!R72</f>
        <v>0</v>
      </c>
      <c r="I72" s="19">
        <v>0</v>
      </c>
      <c r="J72" s="19">
        <v>0</v>
      </c>
      <c r="K72" s="19">
        <f>+'[1]P3 Ejecutado-Devengado'!U72</f>
        <v>0</v>
      </c>
      <c r="L72" s="19">
        <f>+'[1]P3 Ejecutado-Devengado'!V72</f>
        <v>0</v>
      </c>
      <c r="M72" s="19"/>
      <c r="N72" s="19">
        <f t="shared" si="11"/>
        <v>0</v>
      </c>
    </row>
    <row r="73" spans="1:15" s="17" customFormat="1" ht="20.100000000000001" customHeight="1" x14ac:dyDescent="0.25">
      <c r="A73" s="15" t="s">
        <v>72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>
        <f t="shared" si="11"/>
        <v>0</v>
      </c>
      <c r="O73" s="48"/>
    </row>
    <row r="74" spans="1:15" s="17" customFormat="1" ht="20.100000000000001" customHeight="1" x14ac:dyDescent="0.25">
      <c r="A74" s="15" t="s">
        <v>73</v>
      </c>
      <c r="B74" s="16">
        <f>SUM(B75:B76)</f>
        <v>0</v>
      </c>
      <c r="C74" s="16">
        <f t="shared" ref="C74:L74" si="14">SUM(C75:C76)</f>
        <v>0</v>
      </c>
      <c r="D74" s="16">
        <f t="shared" si="14"/>
        <v>0</v>
      </c>
      <c r="E74" s="16">
        <f t="shared" si="14"/>
        <v>0</v>
      </c>
      <c r="F74" s="16">
        <f t="shared" si="14"/>
        <v>0</v>
      </c>
      <c r="G74" s="16">
        <f t="shared" si="14"/>
        <v>0</v>
      </c>
      <c r="H74" s="16">
        <f t="shared" si="14"/>
        <v>0</v>
      </c>
      <c r="I74" s="16">
        <v>0</v>
      </c>
      <c r="J74" s="16">
        <v>0</v>
      </c>
      <c r="K74" s="16">
        <f t="shared" si="14"/>
        <v>0</v>
      </c>
      <c r="L74" s="16">
        <f t="shared" si="14"/>
        <v>0</v>
      </c>
      <c r="M74" s="16"/>
      <c r="N74" s="16">
        <f t="shared" si="11"/>
        <v>0</v>
      </c>
      <c r="O74" s="48"/>
    </row>
    <row r="75" spans="1:15" s="17" customFormat="1" ht="20.100000000000001" customHeight="1" x14ac:dyDescent="0.25">
      <c r="A75" s="49" t="s">
        <v>74</v>
      </c>
      <c r="B75" s="19">
        <f>+'[1]P3 Ejecutado-Devengado'!B75</f>
        <v>0</v>
      </c>
      <c r="C75" s="19">
        <f>+'[1]P3 Ejecutado-Devengado'!M75</f>
        <v>0</v>
      </c>
      <c r="D75" s="19">
        <f>+'[1]P3 Ejecutado-Devengado'!N75</f>
        <v>0</v>
      </c>
      <c r="E75" s="19">
        <f>+'[1]P3 Ejecutado-Devengado'!O75</f>
        <v>0</v>
      </c>
      <c r="F75" s="19">
        <f>+'[1]P3 Ejecutado-Devengado'!P75</f>
        <v>0</v>
      </c>
      <c r="G75" s="19">
        <f>+'[1]P3 Ejecutado-Devengado'!Q75</f>
        <v>0</v>
      </c>
      <c r="H75" s="19">
        <f>+'[1]P3 Ejecutado-Devengado'!R75</f>
        <v>0</v>
      </c>
      <c r="I75" s="19">
        <v>0</v>
      </c>
      <c r="J75" s="19">
        <v>0</v>
      </c>
      <c r="K75" s="19">
        <f>+'[1]P3 Ejecutado-Devengado'!U75</f>
        <v>0</v>
      </c>
      <c r="L75" s="19">
        <f>+'[1]P3 Ejecutado-Devengado'!V75</f>
        <v>0</v>
      </c>
      <c r="M75" s="19"/>
      <c r="N75" s="19">
        <f t="shared" si="11"/>
        <v>0</v>
      </c>
    </row>
    <row r="76" spans="1:15" s="17" customFormat="1" ht="20.100000000000001" customHeight="1" x14ac:dyDescent="0.25">
      <c r="A76" s="49" t="s">
        <v>75</v>
      </c>
      <c r="B76" s="19">
        <f>+'[1]P3 Ejecutado-Devengado'!B76</f>
        <v>0</v>
      </c>
      <c r="C76" s="19">
        <f>+'[1]P3 Ejecutado-Devengado'!M76</f>
        <v>0</v>
      </c>
      <c r="D76" s="19">
        <f>+'[1]P3 Ejecutado-Devengado'!N76</f>
        <v>0</v>
      </c>
      <c r="E76" s="19">
        <f>+'[1]P3 Ejecutado-Devengado'!O76</f>
        <v>0</v>
      </c>
      <c r="F76" s="19">
        <f>+'[1]P3 Ejecutado-Devengado'!P76</f>
        <v>0</v>
      </c>
      <c r="G76" s="19">
        <f>+'[1]P3 Ejecutado-Devengado'!Q76</f>
        <v>0</v>
      </c>
      <c r="H76" s="19">
        <f>+'[1]P3 Ejecutado-Devengado'!R76</f>
        <v>0</v>
      </c>
      <c r="I76" s="19">
        <v>0</v>
      </c>
      <c r="J76" s="19">
        <v>0</v>
      </c>
      <c r="K76" s="19">
        <f>+'[1]P3 Ejecutado-Devengado'!U76</f>
        <v>0</v>
      </c>
      <c r="L76" s="19">
        <f>+'[1]P3 Ejecutado-Devengado'!V76</f>
        <v>0</v>
      </c>
      <c r="M76" s="19"/>
      <c r="N76" s="19">
        <f t="shared" si="11"/>
        <v>0</v>
      </c>
    </row>
    <row r="77" spans="1:15" s="17" customFormat="1" ht="20.100000000000001" customHeight="1" x14ac:dyDescent="0.25">
      <c r="A77" s="15" t="s">
        <v>76</v>
      </c>
      <c r="B77" s="16">
        <f>SUM(B78:B79)</f>
        <v>0</v>
      </c>
      <c r="C77" s="16">
        <f t="shared" ref="C77:L77" si="15">SUM(C78:C79)</f>
        <v>0</v>
      </c>
      <c r="D77" s="16">
        <f t="shared" si="15"/>
        <v>0</v>
      </c>
      <c r="E77" s="16">
        <f t="shared" si="15"/>
        <v>0</v>
      </c>
      <c r="F77" s="16">
        <f t="shared" si="15"/>
        <v>0</v>
      </c>
      <c r="G77" s="16">
        <f t="shared" si="15"/>
        <v>0</v>
      </c>
      <c r="H77" s="16">
        <f t="shared" si="15"/>
        <v>0</v>
      </c>
      <c r="I77" s="16">
        <v>0</v>
      </c>
      <c r="J77" s="16">
        <v>0</v>
      </c>
      <c r="K77" s="16">
        <f t="shared" si="15"/>
        <v>0</v>
      </c>
      <c r="L77" s="16">
        <f t="shared" si="15"/>
        <v>0</v>
      </c>
      <c r="M77" s="16"/>
      <c r="N77" s="16">
        <f t="shared" si="11"/>
        <v>0</v>
      </c>
      <c r="O77" s="48"/>
    </row>
    <row r="78" spans="1:15" s="17" customFormat="1" ht="20.100000000000001" customHeight="1" x14ac:dyDescent="0.25">
      <c r="A78" s="49" t="s">
        <v>77</v>
      </c>
      <c r="B78" s="19">
        <f>+'[1]P3 Ejecutado-Devengado'!B78</f>
        <v>0</v>
      </c>
      <c r="C78" s="19">
        <f>+'[1]P3 Ejecutado-Devengado'!M78</f>
        <v>0</v>
      </c>
      <c r="D78" s="19">
        <f>+'[1]P3 Ejecutado-Devengado'!N78</f>
        <v>0</v>
      </c>
      <c r="E78" s="19">
        <f>+'[1]P3 Ejecutado-Devengado'!O78</f>
        <v>0</v>
      </c>
      <c r="F78" s="19">
        <f>+'[1]P3 Ejecutado-Devengado'!P78</f>
        <v>0</v>
      </c>
      <c r="G78" s="19">
        <f>+'[1]P3 Ejecutado-Devengado'!Q78</f>
        <v>0</v>
      </c>
      <c r="H78" s="19">
        <f>+'[1]P3 Ejecutado-Devengado'!R78</f>
        <v>0</v>
      </c>
      <c r="I78" s="19">
        <v>0</v>
      </c>
      <c r="J78" s="19">
        <v>0</v>
      </c>
      <c r="K78" s="19">
        <f>+'[1]P3 Ejecutado-Devengado'!U78</f>
        <v>0</v>
      </c>
      <c r="L78" s="19">
        <f>+'[1]P3 Ejecutado-Devengado'!V78</f>
        <v>0</v>
      </c>
      <c r="M78" s="19"/>
      <c r="N78" s="19">
        <f t="shared" si="11"/>
        <v>0</v>
      </c>
    </row>
    <row r="79" spans="1:15" s="17" customFormat="1" ht="20.100000000000001" customHeight="1" x14ac:dyDescent="0.25">
      <c r="A79" s="49" t="s">
        <v>78</v>
      </c>
      <c r="B79" s="19">
        <f>+'[1]P3 Ejecutado-Devengado'!B79</f>
        <v>0</v>
      </c>
      <c r="C79" s="19">
        <f>+'[1]P3 Ejecutado-Devengado'!M79</f>
        <v>0</v>
      </c>
      <c r="D79" s="19">
        <f>+'[1]P3 Ejecutado-Devengado'!N79</f>
        <v>0</v>
      </c>
      <c r="E79" s="19">
        <f>+'[1]P3 Ejecutado-Devengado'!O79</f>
        <v>0</v>
      </c>
      <c r="F79" s="19">
        <f>+'[1]P3 Ejecutado-Devengado'!P79</f>
        <v>0</v>
      </c>
      <c r="G79" s="19">
        <f>+'[1]P3 Ejecutado-Devengado'!Q79</f>
        <v>0</v>
      </c>
      <c r="H79" s="19">
        <f>+'[1]P3 Ejecutado-Devengado'!R79</f>
        <v>0</v>
      </c>
      <c r="I79" s="19">
        <v>0</v>
      </c>
      <c r="J79" s="19">
        <v>0</v>
      </c>
      <c r="K79" s="19">
        <f>+'[1]P3 Ejecutado-Devengado'!U79</f>
        <v>0</v>
      </c>
      <c r="L79" s="19">
        <f>+'[1]P3 Ejecutado-Devengado'!V79</f>
        <v>0</v>
      </c>
      <c r="M79" s="19"/>
      <c r="N79" s="19">
        <f t="shared" si="11"/>
        <v>0</v>
      </c>
    </row>
    <row r="80" spans="1:15" s="17" customFormat="1" ht="20.100000000000001" customHeight="1" x14ac:dyDescent="0.25">
      <c r="A80" s="15" t="s">
        <v>79</v>
      </c>
      <c r="B80" s="16">
        <f>SUM(B81)</f>
        <v>0</v>
      </c>
      <c r="C80" s="16">
        <f t="shared" ref="C80:L80" si="16">SUM(C81)</f>
        <v>0</v>
      </c>
      <c r="D80" s="16">
        <f t="shared" si="16"/>
        <v>0</v>
      </c>
      <c r="E80" s="16">
        <f t="shared" si="16"/>
        <v>0</v>
      </c>
      <c r="F80" s="16">
        <f t="shared" si="16"/>
        <v>0</v>
      </c>
      <c r="G80" s="16">
        <f t="shared" si="16"/>
        <v>0</v>
      </c>
      <c r="H80" s="16">
        <f t="shared" si="16"/>
        <v>0</v>
      </c>
      <c r="I80" s="16">
        <v>0</v>
      </c>
      <c r="J80" s="16">
        <v>0</v>
      </c>
      <c r="K80" s="16">
        <f t="shared" si="16"/>
        <v>0</v>
      </c>
      <c r="L80" s="16">
        <f t="shared" si="16"/>
        <v>0</v>
      </c>
      <c r="M80" s="16"/>
      <c r="N80" s="16">
        <f t="shared" si="11"/>
        <v>0</v>
      </c>
      <c r="O80" s="48"/>
    </row>
    <row r="81" spans="1:14" s="17" customFormat="1" ht="20.100000000000001" customHeight="1" x14ac:dyDescent="0.25">
      <c r="A81" s="49" t="s">
        <v>80</v>
      </c>
      <c r="B81" s="19">
        <f>+'[1]P3 Ejecutado-Devengado'!B81</f>
        <v>0</v>
      </c>
      <c r="C81" s="19">
        <f>+'[1]P3 Ejecutado-Devengado'!M81</f>
        <v>0</v>
      </c>
      <c r="D81" s="19">
        <f>+'[1]P3 Ejecutado-Devengado'!N81</f>
        <v>0</v>
      </c>
      <c r="E81" s="19">
        <f>+'[1]P3 Ejecutado-Devengado'!O81</f>
        <v>0</v>
      </c>
      <c r="F81" s="19">
        <f>+'[1]P3 Ejecutado-Devengado'!P81</f>
        <v>0</v>
      </c>
      <c r="G81" s="19">
        <f>+'[1]P3 Ejecutado-Devengado'!Q81</f>
        <v>0</v>
      </c>
      <c r="H81" s="19">
        <f>+'[1]P3 Ejecutado-Devengado'!R81</f>
        <v>0</v>
      </c>
      <c r="I81" s="19">
        <v>0</v>
      </c>
      <c r="J81" s="19">
        <v>0</v>
      </c>
      <c r="K81" s="19">
        <f>+'[1]P3 Ejecutado-Devengado'!U81</f>
        <v>0</v>
      </c>
      <c r="L81" s="19">
        <f>+'[1]P3 Ejecutado-Devengado'!V81</f>
        <v>0</v>
      </c>
      <c r="M81" s="19"/>
      <c r="N81" s="19">
        <f t="shared" si="11"/>
        <v>0</v>
      </c>
    </row>
    <row r="82" spans="1:14" ht="18.75" x14ac:dyDescent="0.3">
      <c r="A82" s="50" t="s">
        <v>81</v>
      </c>
      <c r="B82" s="51">
        <f>+B80+B77+B74+B69+B66+B61+B51+B44+B35+B25+B15+B9</f>
        <v>6772989.3100000005</v>
      </c>
      <c r="C82" s="51">
        <f t="shared" ref="C82:L82" si="17">+C80+C77+C74+C69+C66+C61+C51+C44+C35+C25+C15+C9</f>
        <v>10032303.52</v>
      </c>
      <c r="D82" s="51">
        <f t="shared" si="17"/>
        <v>30001986.509999998</v>
      </c>
      <c r="E82" s="51">
        <f t="shared" si="17"/>
        <v>21243789.690000001</v>
      </c>
      <c r="F82" s="51">
        <f t="shared" si="17"/>
        <v>11665823.049999999</v>
      </c>
      <c r="G82" s="51">
        <f t="shared" si="17"/>
        <v>10895602.1</v>
      </c>
      <c r="H82" s="51">
        <f t="shared" si="17"/>
        <v>25791206.119999997</v>
      </c>
      <c r="I82" s="51">
        <f t="shared" si="17"/>
        <v>17603288.630000003</v>
      </c>
      <c r="J82" s="51">
        <f t="shared" si="17"/>
        <v>15184960.189999999</v>
      </c>
      <c r="K82" s="51">
        <f t="shared" si="17"/>
        <v>17127035.359999999</v>
      </c>
      <c r="L82" s="51">
        <f t="shared" si="17"/>
        <v>45417484.340000004</v>
      </c>
      <c r="M82" s="51">
        <f>+M9++M15+M25+M51</f>
        <v>34222134.170000002</v>
      </c>
      <c r="N82" s="51">
        <f>+N9+N15+N25+N35+N51+N61</f>
        <v>245958602.98999995</v>
      </c>
    </row>
    <row r="84" spans="1:14" x14ac:dyDescent="0.25">
      <c r="N84" s="52"/>
    </row>
    <row r="93" spans="1:14" ht="18.75" x14ac:dyDescent="0.3">
      <c r="A93" s="53" t="s">
        <v>97</v>
      </c>
      <c r="D93" s="54" t="s">
        <v>98</v>
      </c>
      <c r="I93" s="31"/>
      <c r="J93" s="54" t="s">
        <v>99</v>
      </c>
      <c r="K93" s="31"/>
      <c r="L93" s="31"/>
      <c r="M93" s="31"/>
    </row>
    <row r="94" spans="1:14" ht="18.75" x14ac:dyDescent="0.3">
      <c r="A94" s="55" t="s">
        <v>100</v>
      </c>
      <c r="D94" s="55" t="s">
        <v>101</v>
      </c>
      <c r="I94" s="31"/>
      <c r="J94" s="55" t="s">
        <v>102</v>
      </c>
      <c r="K94" s="31"/>
      <c r="L94" s="31"/>
      <c r="M94" s="31"/>
    </row>
    <row r="95" spans="1:14" ht="18.75" x14ac:dyDescent="0.3">
      <c r="A95" s="28"/>
      <c r="D95" s="28"/>
      <c r="I95" s="31"/>
      <c r="J95" s="28"/>
      <c r="K95" s="31"/>
      <c r="L95" s="31"/>
      <c r="M95" s="31"/>
    </row>
    <row r="96" spans="1:14" ht="14.25" customHeight="1" x14ac:dyDescent="0.3">
      <c r="A96" s="53" t="s">
        <v>103</v>
      </c>
      <c r="D96" s="54" t="s">
        <v>104</v>
      </c>
      <c r="I96" s="56"/>
      <c r="J96" s="54" t="s">
        <v>105</v>
      </c>
      <c r="K96" s="56"/>
      <c r="L96" s="31"/>
      <c r="M96" s="31"/>
    </row>
    <row r="97" spans="1:14" ht="21" x14ac:dyDescent="0.35">
      <c r="A97" s="55" t="s">
        <v>106</v>
      </c>
      <c r="B97" s="57"/>
      <c r="C97" s="57"/>
      <c r="D97" s="55" t="s">
        <v>106</v>
      </c>
      <c r="E97" s="58"/>
      <c r="F97" s="58"/>
      <c r="G97" s="58"/>
      <c r="H97" s="59"/>
      <c r="I97" s="31"/>
      <c r="J97" s="55" t="s">
        <v>106</v>
      </c>
      <c r="K97" s="31"/>
      <c r="L97" s="31"/>
      <c r="M97" s="31"/>
      <c r="N97" s="59"/>
    </row>
    <row r="98" spans="1:14" ht="21" x14ac:dyDescent="0.35">
      <c r="A98" s="59"/>
      <c r="B98" s="32"/>
      <c r="C98" s="32"/>
      <c r="E98" s="32"/>
      <c r="F98" s="32"/>
      <c r="G98" s="32"/>
      <c r="H98" s="32"/>
      <c r="N98" s="32"/>
    </row>
    <row r="99" spans="1:14" ht="21" x14ac:dyDescent="0.35">
      <c r="A99" s="60"/>
      <c r="B99" s="61"/>
      <c r="C99" s="61"/>
      <c r="E99" s="62"/>
      <c r="F99" s="62"/>
      <c r="G99" s="62"/>
      <c r="H99" s="63"/>
      <c r="I99" s="63"/>
      <c r="J99" s="63"/>
      <c r="K99" s="63"/>
      <c r="L99" s="63"/>
      <c r="M99" s="63"/>
      <c r="N99" s="63"/>
    </row>
    <row r="100" spans="1:14" ht="21" x14ac:dyDescent="0.35">
      <c r="A100" s="64"/>
      <c r="B100" s="57"/>
      <c r="C100" s="57"/>
      <c r="E100" s="58"/>
      <c r="F100" s="58"/>
      <c r="G100" s="58"/>
      <c r="H100" s="59"/>
      <c r="I100" s="59"/>
      <c r="J100" s="59"/>
      <c r="K100" s="59"/>
      <c r="L100" s="59"/>
      <c r="M100" s="59"/>
      <c r="N100" s="59"/>
    </row>
    <row r="101" spans="1:14" ht="18.75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</sheetData>
  <mergeCells count="13">
    <mergeCell ref="B97:C97"/>
    <mergeCell ref="E97:G97"/>
    <mergeCell ref="B99:C99"/>
    <mergeCell ref="E99:G99"/>
    <mergeCell ref="B100:C100"/>
    <mergeCell ref="E100:G100"/>
    <mergeCell ref="A1:N1"/>
    <mergeCell ref="A2:N2"/>
    <mergeCell ref="A3:N3"/>
    <mergeCell ref="A4:N4"/>
    <mergeCell ref="A5:N5"/>
    <mergeCell ref="A6:A7"/>
    <mergeCell ref="B6:N6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P1 Presupuesto Aprobado</vt:lpstr>
      <vt:lpstr>P2 Presupuesto Aprobado-Ejec </vt:lpstr>
      <vt:lpstr>P3 ejecutado-devengado (2)</vt:lpstr>
      <vt:lpstr>Sheet1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2023-01-11T13:22:35Z</dcterms:modified>
</cp:coreProperties>
</file>