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2D6BD4B7-537E-4BE4-9AA2-657A3A722DCE}" xr6:coauthVersionLast="47" xr6:coauthVersionMax="47" xr10:uidLastSave="{00000000-0000-0000-0000-000000000000}"/>
  <bookViews>
    <workbookView xWindow="28680" yWindow="-120" windowWidth="29040" windowHeight="15720" xr2:uid="{1AD840B1-69F2-4DB5-8EF9-269324DB86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G84" i="1"/>
  <c r="I84" i="1" s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G63" i="1"/>
  <c r="I62" i="1"/>
  <c r="I61" i="1"/>
  <c r="I60" i="1"/>
  <c r="I59" i="1"/>
  <c r="I58" i="1"/>
  <c r="I57" i="1"/>
  <c r="I56" i="1"/>
  <c r="G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G30" i="1"/>
  <c r="I30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G16" i="1"/>
  <c r="G90" i="1" s="1"/>
  <c r="I15" i="1"/>
  <c r="I14" i="1"/>
  <c r="I13" i="1"/>
  <c r="I12" i="1"/>
  <c r="I11" i="1"/>
  <c r="I10" i="1"/>
  <c r="I9" i="1"/>
  <c r="I8" i="1"/>
  <c r="I7" i="1"/>
  <c r="I16" i="1" l="1"/>
  <c r="I90" i="1" s="1"/>
</calcChain>
</file>

<file path=xl/sharedStrings.xml><?xml version="1.0" encoding="utf-8"?>
<sst xmlns="http://schemas.openxmlformats.org/spreadsheetml/2006/main" count="351" uniqueCount="110">
  <si>
    <t>INVENTARIO EN ALMACEN DE MATERIALES DE OFICINA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</si>
  <si>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</si>
  <si>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</si>
  <si>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</si>
  <si>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</si>
  <si>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</si>
  <si>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</si>
  <si>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</si>
  <si>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</si>
  <si>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</si>
  <si>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</si>
  <si>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</si>
  <si>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UNIDAD</t>
  </si>
  <si>
    <t>ALMOHADILLA CUADRADA P/SELLO</t>
  </si>
  <si>
    <t>ALMOHADILLA RECTANGULAR GR- P/SELLO</t>
  </si>
  <si>
    <t>ALMOHADILLA REDONDO GR- P/SELLO</t>
  </si>
  <si>
    <t>ALMOHADILLA REDONDO PQ- P/SELLO</t>
  </si>
  <si>
    <t>BANDEJA ESCRITORIO AHUMADA PLASTICA</t>
  </si>
  <si>
    <t xml:space="preserve"> </t>
  </si>
  <si>
    <t>BANDEJA ESCRITORIO METAR</t>
  </si>
  <si>
    <t>BATA BLANCA</t>
  </si>
  <si>
    <t>BOLSAS DE CARTON DE TAMAÑO 15*20 CM</t>
  </si>
  <si>
    <t>BOLSAS DE CARTON TAMAÑO 23*33 CM</t>
  </si>
  <si>
    <t>BOLSAS DE CARTON TAMAÑO 28*37 CM</t>
  </si>
  <si>
    <t>BOLSAS DE CARTON TAMAÑO 31*427 CM</t>
  </si>
  <si>
    <t>BORRADOR DE PIZARRA ACRILICA</t>
  </si>
  <si>
    <t>CARPETA CON ALGOLLA NO. 1</t>
  </si>
  <si>
    <t>CARPETA CON ALGOLLA NO. 2</t>
  </si>
  <si>
    <t>CARPETA CON ALGOLLA NO. 3</t>
  </si>
  <si>
    <t>CARPETA TIMBRADA CON LOGO UAF 9 X11.5</t>
  </si>
  <si>
    <t>CARPETA TIMBRADA CON LOGO CONCLAFIT 9 X11.5</t>
  </si>
  <si>
    <t>CARTONITE</t>
  </si>
  <si>
    <t>CD EN BLANCO</t>
  </si>
  <si>
    <t>CINTA ADHESIVA 3/4IN P/DISPENSADOR</t>
  </si>
  <si>
    <t>CINTA DE TRANFERENCIA TERMICA PARA IMPRESION</t>
  </si>
  <si>
    <t>PAQUETE</t>
  </si>
  <si>
    <t>CINTA SATINADA</t>
  </si>
  <si>
    <t>CAJA</t>
  </si>
  <si>
    <t>CLIPS BILLETERO DE 1" 25MM DE 12/1</t>
  </si>
  <si>
    <t>CLIPS BILLETERO DE 19MM DE 12/1</t>
  </si>
  <si>
    <t>CLIPS BILLETERO DE 2' 51 MM DE 12/1</t>
  </si>
  <si>
    <t>CLIPS GRANDE 100/1</t>
  </si>
  <si>
    <t>CLIPS PEQUEÑO 33 MM DE 100 UNIDAD</t>
  </si>
  <si>
    <t>DISPENSADOR DE CINTA PEGANTE</t>
  </si>
  <si>
    <t>DISPENSADORES DE CLIPS</t>
  </si>
  <si>
    <t>FELPAS FINA AZUL</t>
  </si>
  <si>
    <t>FELPAS FINA NEGRO</t>
  </si>
  <si>
    <t>FICHAS DE NOTAS ESTANDAR 100/1 3X5</t>
  </si>
  <si>
    <t>FOLDER AMARILLO 8 1/2 X 11</t>
  </si>
  <si>
    <t>FOLDER 8 1/2 X 14 MANILA LEGAL</t>
  </si>
  <si>
    <t>GOMAS O BANDAS ELASTICAS #18</t>
  </si>
  <si>
    <t>GOMAS O BANDAS ELÁSTICAS #64</t>
  </si>
  <si>
    <t>GORRO QUIRURGICO</t>
  </si>
  <si>
    <t>GRAPADORA</t>
  </si>
  <si>
    <t>GRAPAS 26/6</t>
  </si>
  <si>
    <t>GRAPAS USO PESADO</t>
  </si>
  <si>
    <t>GOMA DE BORRAR</t>
  </si>
  <si>
    <t>ROLLO</t>
  </si>
  <si>
    <t>LABEL  2X1</t>
  </si>
  <si>
    <t>LABEL 10 X 6</t>
  </si>
  <si>
    <t>LABEL DE COLORES PARA FOLDER 200/1</t>
  </si>
  <si>
    <t>LABER 3 X 2 (ETIQUETA TERMICA)</t>
  </si>
  <si>
    <t>LAPICERO COLOR AZUL</t>
  </si>
  <si>
    <t xml:space="preserve">UNIDAD </t>
  </si>
  <si>
    <t>LAPICERO COLOR NEGRO</t>
  </si>
  <si>
    <t>LAPICERO COLOR ROJO</t>
  </si>
  <si>
    <t>LAPIZ CARBON H2B</t>
  </si>
  <si>
    <t>LAPIZ DE CARBON</t>
  </si>
  <si>
    <t>LIMPIADOR EN SPRAY PARA PIZARRA 8 OZ.</t>
  </si>
  <si>
    <t>LIQUID PAPER CON BROCHA</t>
  </si>
  <si>
    <t>MARCADOR COLOR NEGRO PERMANENTE</t>
  </si>
  <si>
    <t>MARCADOR COLOR ROJO PERMANENTE</t>
  </si>
  <si>
    <t>MARCADOR PERMANENTE COLOR VERDE</t>
  </si>
  <si>
    <t>MARCADOR DE PIZARRA</t>
  </si>
  <si>
    <t>RESMA</t>
  </si>
  <si>
    <t>PAPEL BOND 8 1/2 X 11   500/1</t>
  </si>
  <si>
    <t>PAPEL BOND 8 1/2 X 14   500/1</t>
  </si>
  <si>
    <t>PAPEL BOND AUTO ADHESIVO 8 1/2 X 11</t>
  </si>
  <si>
    <t>PAPEL DE MAQUINA SUMADORA</t>
  </si>
  <si>
    <t>PEGAMENTO EN PASTA 40 G.</t>
  </si>
  <si>
    <t>PERFORADORA 2 HOYOS</t>
  </si>
  <si>
    <t>PERFORADORA 3 HOYOS</t>
  </si>
  <si>
    <t xml:space="preserve">PORTA CD </t>
  </si>
  <si>
    <t>PORTA TARJETA TIPO LIBRO</t>
  </si>
  <si>
    <t>PORTALAPIZ</t>
  </si>
  <si>
    <t>POST IT 3 X 3  COLORES 5/1</t>
  </si>
  <si>
    <t>POST IT 3 X 5   / 12 UNIDAD</t>
  </si>
  <si>
    <t>POST IT BANDERITA 3M SIGN HERE 25.4 X 43.2 MM</t>
  </si>
  <si>
    <t>PROTECTOR DE HOJAS</t>
  </si>
  <si>
    <t>REGLAS PLASTICA 30 CM</t>
  </si>
  <si>
    <t>RESALTADOR COLOR AMARILLO / 12 UNIDAD</t>
  </si>
  <si>
    <t>RESALTADOR COLOR AZUL / 12 UNIDAD</t>
  </si>
  <si>
    <t>RESALTADOR COLOR NARANJA</t>
  </si>
  <si>
    <t>RESALTADOR COLOR ROSADO</t>
  </si>
  <si>
    <t>RESALTADOR COLOR VERDE</t>
  </si>
  <si>
    <t>SACAGRAPA</t>
  </si>
  <si>
    <t>SOBRE MANILA 9 X 12</t>
  </si>
  <si>
    <t>SOBRE MANILA LOGO UAF 10X13</t>
  </si>
  <si>
    <t>TABLA C/GANCHO 8 1/2 X11 PLASTICO</t>
  </si>
  <si>
    <t>TIJERA</t>
  </si>
  <si>
    <t>TINTA TAMPON PARA SELLO 1OZ</t>
  </si>
  <si>
    <t>VELA DE SILICON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</si>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</sst>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43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/>
    </xf>
    <xf numFmtId="3" fontId="0" fillId="0" borderId="0" xfId="0" applyNumberFormat="1"/>
    <xf numFmtId="4" fontId="9" fillId="0" borderId="1" xfId="0" applyNumberFormat="1" applyFont="1" applyBorder="1" applyAlignment="1">
      <alignment horizontal="center" vertical="center"/>
    </xf>
    <xf numFmtId="44" fontId="8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43" fontId="3" fillId="4" borderId="6" xfId="0" applyNumberFormat="1" applyFont="1" applyFill="1" applyBorder="1" applyAlignment="1">
      <alignment horizontal="center"/>
    </xf>
    <xf numFmtId="43" fontId="3" fillId="4" borderId="7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A65B2023-30A4-49E8-BBF6-C7D247D1DA1C}"/>
    <cellStyle name="Moneda" xfId="1" builtinId="4"/>
    <cellStyle name="Normal" xfId="0" builtinId="0"/>
    <cellStyle name="Normal 2" xfId="2" xr:uid="{6D86792D-CCFE-458F-8954-97DC281848AF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4</xdr:row>
      <xdr:rowOff>27287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F8CAC9-1D3A-4141-88A4-20F6DD52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2767" y="37541"/>
          <a:ext cx="2436756" cy="7517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AAFB144-9ECC-45FC-A13E-247841C38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91143-983F-4F3B-B664-AF04A16DB2DC}" name="Tabla33891034" displayName="Tabla33891034" ref="G6:I90" totalsRowCount="1" headerRowDxfId="10" dataDxfId="9" totalsRowDxfId="8" headerRowBorderDxfId="6" tableBorderDxfId="7">
  <tableColumns count="3">
    <tableColumn id="4" xr3:uid="{227FDDA8-AA9B-4DC7-8DEC-F607FEE7A3B7}" name="EXISTENCIA" totalsRowFunction="sum" dataDxfId="4" totalsRowDxfId="5"/>
    <tableColumn id="1" xr3:uid="{F9705C84-DD8A-4B03-80AA-9B83B23AA761}" name="PRECIO" totalsRowLabel=" Total RD$ " dataDxfId="2" totalsRowDxfId="3"/>
    <tableColumn id="3" xr3:uid="{67D6241E-1268-4A26-9D3D-FDC94AF56CBB}" name="TOTAL VALORES RD$" totalsRowFunction="sum" dataDxfId="0" totalsRowDxfId="1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1B3D-B473-4E81-8C2C-6ADA568A94B1}">
  <dimension ref="B1:L95"/>
  <sheetViews>
    <sheetView tabSelected="1" workbookViewId="0">
      <selection activeCell="L6" sqref="L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1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2"/>
      <c r="E1" s="1"/>
      <c r="F1" s="1"/>
      <c r="G1" s="1"/>
      <c r="H1" s="1"/>
      <c r="I1" s="1"/>
    </row>
    <row r="2" spans="2:12" ht="15.75" x14ac:dyDescent="0.25">
      <c r="B2" s="1"/>
      <c r="C2" s="1"/>
      <c r="D2" s="2"/>
      <c r="E2" s="1"/>
      <c r="F2" s="1"/>
      <c r="G2" s="1"/>
      <c r="H2" s="1"/>
      <c r="I2" s="1"/>
    </row>
    <row r="3" spans="2:12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2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2" ht="15.75" x14ac:dyDescent="0.25">
      <c r="B5" s="1"/>
      <c r="C5" s="1"/>
      <c r="D5" s="2"/>
      <c r="E5" s="1"/>
      <c r="F5" s="1"/>
      <c r="G5" s="5"/>
      <c r="H5" s="6"/>
      <c r="I5" s="1"/>
    </row>
    <row r="6" spans="2:12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L6" s="9"/>
    </row>
    <row r="7" spans="2:12" ht="27" x14ac:dyDescent="0.25">
      <c r="B7" s="10" t="s">
        <v>10</v>
      </c>
      <c r="C7" s="11" t="s">
        <v>11</v>
      </c>
      <c r="D7" s="12">
        <v>514</v>
      </c>
      <c r="E7" s="13" t="s">
        <v>12</v>
      </c>
      <c r="F7" s="14" t="s">
        <v>13</v>
      </c>
      <c r="G7" s="15">
        <v>1</v>
      </c>
      <c r="H7" s="16">
        <v>581.62</v>
      </c>
      <c r="I7" s="17">
        <f>+Tabla33891034[[#This Row],[PRECIO]]*Tabla33891034[[#This Row],[EXISTENCIA]]</f>
        <v>581.62</v>
      </c>
      <c r="L7" s="9"/>
    </row>
    <row r="8" spans="2:12" ht="27" x14ac:dyDescent="0.25">
      <c r="B8" s="10" t="s">
        <v>10</v>
      </c>
      <c r="C8" s="11" t="s">
        <v>11</v>
      </c>
      <c r="D8" s="12">
        <v>515</v>
      </c>
      <c r="E8" s="13" t="s">
        <v>12</v>
      </c>
      <c r="F8" s="14" t="s">
        <v>14</v>
      </c>
      <c r="G8" s="15">
        <v>3</v>
      </c>
      <c r="H8" s="16">
        <v>615.30999999999995</v>
      </c>
      <c r="I8" s="17">
        <f>+Tabla33891034[[#This Row],[PRECIO]]*Tabla33891034[[#This Row],[EXISTENCIA]]</f>
        <v>1845.9299999999998</v>
      </c>
      <c r="L8" s="9"/>
    </row>
    <row r="9" spans="2:12" ht="27" x14ac:dyDescent="0.25">
      <c r="B9" s="10" t="s">
        <v>10</v>
      </c>
      <c r="C9" s="11" t="s">
        <v>11</v>
      </c>
      <c r="D9" s="12">
        <v>516</v>
      </c>
      <c r="E9" s="13" t="s">
        <v>12</v>
      </c>
      <c r="F9" s="14" t="s">
        <v>15</v>
      </c>
      <c r="G9" s="15">
        <v>3</v>
      </c>
      <c r="H9" s="16">
        <v>1500</v>
      </c>
      <c r="I9" s="17">
        <f>+Tabla33891034[[#This Row],[PRECIO]]*Tabla33891034[[#This Row],[EXISTENCIA]]</f>
        <v>4500</v>
      </c>
      <c r="L9" s="9"/>
    </row>
    <row r="10" spans="2:12" ht="27" x14ac:dyDescent="0.25">
      <c r="B10" s="10" t="s">
        <v>10</v>
      </c>
      <c r="C10" s="11" t="s">
        <v>11</v>
      </c>
      <c r="D10" s="12">
        <v>517</v>
      </c>
      <c r="E10" s="13" t="s">
        <v>12</v>
      </c>
      <c r="F10" s="14" t="s">
        <v>16</v>
      </c>
      <c r="G10" s="15">
        <v>5</v>
      </c>
      <c r="H10" s="16">
        <v>500</v>
      </c>
      <c r="I10" s="17">
        <f>+Tabla33891034[[#This Row],[PRECIO]]*Tabla33891034[[#This Row],[EXISTENCIA]]</f>
        <v>2500</v>
      </c>
      <c r="L10" s="9"/>
    </row>
    <row r="11" spans="2:12" ht="27" x14ac:dyDescent="0.25">
      <c r="B11" s="10" t="s">
        <v>10</v>
      </c>
      <c r="C11" s="11" t="s">
        <v>11</v>
      </c>
      <c r="D11" s="12">
        <v>49</v>
      </c>
      <c r="E11" s="13" t="s">
        <v>12</v>
      </c>
      <c r="F11" s="14" t="s">
        <v>17</v>
      </c>
      <c r="G11" s="15">
        <v>6</v>
      </c>
      <c r="H11" s="16">
        <v>273.23</v>
      </c>
      <c r="I11" s="17">
        <f>+Tabla33891034[[#This Row],[PRECIO]]*Tabla33891034[[#This Row],[EXISTENCIA]]</f>
        <v>1639.38</v>
      </c>
      <c r="K11" s="18"/>
      <c r="L11" s="9" t="s">
        <v>18</v>
      </c>
    </row>
    <row r="12" spans="2:12" ht="27" x14ac:dyDescent="0.25">
      <c r="B12" s="10" t="s">
        <v>10</v>
      </c>
      <c r="C12" s="11" t="s">
        <v>11</v>
      </c>
      <c r="D12" s="12">
        <v>50</v>
      </c>
      <c r="E12" s="13" t="s">
        <v>12</v>
      </c>
      <c r="F12" s="14" t="s">
        <v>19</v>
      </c>
      <c r="G12" s="15">
        <v>12</v>
      </c>
      <c r="H12" s="19">
        <v>260</v>
      </c>
      <c r="I12" s="20">
        <f>+Tabla33891034[[#This Row],[PRECIO]]*Tabla33891034[[#This Row],[EXISTENCIA]]</f>
        <v>3120</v>
      </c>
      <c r="K12" s="18"/>
      <c r="L12" s="9"/>
    </row>
    <row r="13" spans="2:12" ht="27" x14ac:dyDescent="0.25">
      <c r="B13" s="10" t="s">
        <v>10</v>
      </c>
      <c r="C13" s="11" t="s">
        <v>11</v>
      </c>
      <c r="D13" s="12">
        <v>615</v>
      </c>
      <c r="E13" s="13" t="s">
        <v>12</v>
      </c>
      <c r="F13" s="14" t="s">
        <v>20</v>
      </c>
      <c r="G13" s="15">
        <v>4</v>
      </c>
      <c r="H13" s="16">
        <v>375.16</v>
      </c>
      <c r="I13" s="20">
        <f>+Tabla33891034[[#This Row],[PRECIO]]*Tabla33891034[[#This Row],[EXISTENCIA]]</f>
        <v>1500.64</v>
      </c>
      <c r="K13" s="18"/>
      <c r="L13" s="9"/>
    </row>
    <row r="14" spans="2:12" ht="27" x14ac:dyDescent="0.25">
      <c r="B14" s="10" t="s">
        <v>10</v>
      </c>
      <c r="C14" s="11" t="s">
        <v>11</v>
      </c>
      <c r="D14" s="12">
        <v>150</v>
      </c>
      <c r="E14" s="13" t="s">
        <v>12</v>
      </c>
      <c r="F14" s="14" t="s">
        <v>21</v>
      </c>
      <c r="G14" s="15">
        <v>70</v>
      </c>
      <c r="H14" s="16">
        <v>159.30000000000001</v>
      </c>
      <c r="I14" s="17">
        <f>+Tabla33891034[[#This Row],[PRECIO]]*Tabla33891034[[#This Row],[EXISTENCIA]]</f>
        <v>11151</v>
      </c>
      <c r="L14" s="9"/>
    </row>
    <row r="15" spans="2:12" ht="27" x14ac:dyDescent="0.25">
      <c r="B15" s="10" t="s">
        <v>10</v>
      </c>
      <c r="C15" s="11" t="s">
        <v>11</v>
      </c>
      <c r="D15" s="12">
        <v>151</v>
      </c>
      <c r="E15" s="13" t="s">
        <v>12</v>
      </c>
      <c r="F15" s="14" t="s">
        <v>22</v>
      </c>
      <c r="G15" s="15">
        <v>17</v>
      </c>
      <c r="H15" s="16">
        <v>206.5</v>
      </c>
      <c r="I15" s="17">
        <f>+Tabla33891034[[#This Row],[PRECIO]]*Tabla33891034[[#This Row],[EXISTENCIA]]</f>
        <v>3510.5</v>
      </c>
      <c r="L15" s="9"/>
    </row>
    <row r="16" spans="2:12" ht="27" x14ac:dyDescent="0.25">
      <c r="B16" s="10" t="s">
        <v>10</v>
      </c>
      <c r="C16" s="11" t="s">
        <v>11</v>
      </c>
      <c r="D16" s="12">
        <v>152</v>
      </c>
      <c r="E16" s="13" t="s">
        <v>12</v>
      </c>
      <c r="F16" s="14" t="s">
        <v>23</v>
      </c>
      <c r="G16" s="15">
        <f>145-11</f>
        <v>134</v>
      </c>
      <c r="H16" s="16">
        <v>230.1</v>
      </c>
      <c r="I16" s="17">
        <f>+Tabla33891034[[#This Row],[PRECIO]]*Tabla33891034[[#This Row],[EXISTENCIA]]</f>
        <v>30833.399999999998</v>
      </c>
      <c r="L16" s="9"/>
    </row>
    <row r="17" spans="2:12" ht="27" x14ac:dyDescent="0.25">
      <c r="B17" s="10" t="s">
        <v>10</v>
      </c>
      <c r="C17" s="11" t="s">
        <v>11</v>
      </c>
      <c r="D17" s="12">
        <v>153</v>
      </c>
      <c r="E17" s="13" t="s">
        <v>12</v>
      </c>
      <c r="F17" s="14" t="s">
        <v>24</v>
      </c>
      <c r="G17" s="15">
        <v>79</v>
      </c>
      <c r="H17" s="16">
        <v>253.7</v>
      </c>
      <c r="I17" s="20">
        <f>+Tabla33891034[[#This Row],[PRECIO]]*Tabla33891034[[#This Row],[EXISTENCIA]]</f>
        <v>20042.3</v>
      </c>
      <c r="L17" s="9"/>
    </row>
    <row r="18" spans="2:12" ht="27" x14ac:dyDescent="0.25">
      <c r="B18" s="10" t="s">
        <v>10</v>
      </c>
      <c r="C18" s="11" t="s">
        <v>11</v>
      </c>
      <c r="D18" s="12">
        <v>52</v>
      </c>
      <c r="E18" s="13" t="s">
        <v>12</v>
      </c>
      <c r="F18" s="14" t="s">
        <v>25</v>
      </c>
      <c r="G18" s="15">
        <v>22</v>
      </c>
      <c r="H18" s="16">
        <v>33.75</v>
      </c>
      <c r="I18" s="20">
        <f>+Tabla33891034[[#This Row],[PRECIO]]*Tabla33891034[[#This Row],[EXISTENCIA]]</f>
        <v>742.5</v>
      </c>
      <c r="L18" s="9"/>
    </row>
    <row r="19" spans="2:12" ht="27" x14ac:dyDescent="0.25">
      <c r="B19" s="10" t="s">
        <v>10</v>
      </c>
      <c r="C19" s="11" t="s">
        <v>11</v>
      </c>
      <c r="D19" s="12">
        <v>54</v>
      </c>
      <c r="E19" s="13" t="s">
        <v>12</v>
      </c>
      <c r="F19" s="14" t="s">
        <v>26</v>
      </c>
      <c r="G19" s="15">
        <v>7</v>
      </c>
      <c r="H19" s="19">
        <v>90</v>
      </c>
      <c r="I19" s="20">
        <f>+Tabla33891034[[#This Row],[PRECIO]]*Tabla33891034[[#This Row],[EXISTENCIA]]</f>
        <v>630</v>
      </c>
      <c r="L19" s="9"/>
    </row>
    <row r="20" spans="2:12" ht="27" x14ac:dyDescent="0.25">
      <c r="B20" s="10" t="s">
        <v>10</v>
      </c>
      <c r="C20" s="11" t="s">
        <v>11</v>
      </c>
      <c r="D20" s="12">
        <v>55</v>
      </c>
      <c r="E20" s="13" t="s">
        <v>12</v>
      </c>
      <c r="F20" s="14" t="s">
        <v>27</v>
      </c>
      <c r="G20" s="15">
        <v>19</v>
      </c>
      <c r="H20" s="16">
        <v>110</v>
      </c>
      <c r="I20" s="20">
        <f>+Tabla33891034[[#This Row],[PRECIO]]*Tabla33891034[[#This Row],[EXISTENCIA]]</f>
        <v>2090</v>
      </c>
      <c r="L20" s="9"/>
    </row>
    <row r="21" spans="2:12" ht="27" x14ac:dyDescent="0.25">
      <c r="B21" s="10" t="s">
        <v>10</v>
      </c>
      <c r="C21" s="11" t="s">
        <v>11</v>
      </c>
      <c r="D21" s="12">
        <v>56</v>
      </c>
      <c r="E21" s="13" t="s">
        <v>12</v>
      </c>
      <c r="F21" s="14" t="s">
        <v>28</v>
      </c>
      <c r="G21" s="15">
        <v>1</v>
      </c>
      <c r="H21" s="16">
        <v>251.8</v>
      </c>
      <c r="I21" s="17">
        <f>+Tabla33891034[[#This Row],[PRECIO]]*Tabla33891034[[#This Row],[EXISTENCIA]]</f>
        <v>251.8</v>
      </c>
      <c r="L21" s="9"/>
    </row>
    <row r="22" spans="2:12" ht="27" x14ac:dyDescent="0.25">
      <c r="B22" s="10" t="s">
        <v>10</v>
      </c>
      <c r="C22" s="11" t="s">
        <v>11</v>
      </c>
      <c r="D22" s="12">
        <v>135</v>
      </c>
      <c r="E22" s="13" t="s">
        <v>12</v>
      </c>
      <c r="F22" s="14" t="s">
        <v>29</v>
      </c>
      <c r="G22" s="15">
        <v>140</v>
      </c>
      <c r="H22" s="19">
        <v>64.989999999999995</v>
      </c>
      <c r="I22" s="20">
        <f>+Tabla33891034[[#This Row],[PRECIO]]*Tabla33891034[[#This Row],[EXISTENCIA]]</f>
        <v>9098.5999999999985</v>
      </c>
      <c r="L22" s="9"/>
    </row>
    <row r="23" spans="2:12" ht="27" x14ac:dyDescent="0.25">
      <c r="B23" s="10" t="s">
        <v>10</v>
      </c>
      <c r="C23" s="11" t="s">
        <v>11</v>
      </c>
      <c r="D23" s="12">
        <v>128</v>
      </c>
      <c r="E23" s="13" t="s">
        <v>12</v>
      </c>
      <c r="F23" s="14" t="s">
        <v>30</v>
      </c>
      <c r="G23" s="15">
        <v>500</v>
      </c>
      <c r="H23" s="16">
        <v>64.989999999999995</v>
      </c>
      <c r="I23" s="17">
        <f>+Tabla33891034[[#This Row],[PRECIO]]*Tabla33891034[[#This Row],[EXISTENCIA]]</f>
        <v>32494.999999999996</v>
      </c>
      <c r="L23" s="9"/>
    </row>
    <row r="24" spans="2:12" ht="27" x14ac:dyDescent="0.25">
      <c r="B24" s="10" t="s">
        <v>10</v>
      </c>
      <c r="C24" s="11" t="s">
        <v>11</v>
      </c>
      <c r="D24" s="12">
        <v>139</v>
      </c>
      <c r="E24" s="13" t="s">
        <v>12</v>
      </c>
      <c r="F24" s="14" t="s">
        <v>31</v>
      </c>
      <c r="G24" s="15">
        <v>320</v>
      </c>
      <c r="H24" s="16">
        <v>5.9</v>
      </c>
      <c r="I24" s="20">
        <f>+Tabla33891034[[#This Row],[PRECIO]]*Tabla33891034[[#This Row],[EXISTENCIA]]</f>
        <v>1888</v>
      </c>
      <c r="L24" s="9"/>
    </row>
    <row r="25" spans="2:12" ht="27" x14ac:dyDescent="0.25">
      <c r="B25" s="10" t="s">
        <v>10</v>
      </c>
      <c r="C25" s="11" t="s">
        <v>11</v>
      </c>
      <c r="D25" s="12">
        <v>57</v>
      </c>
      <c r="E25" s="13" t="s">
        <v>12</v>
      </c>
      <c r="F25" s="14" t="s">
        <v>32</v>
      </c>
      <c r="G25" s="15">
        <v>146</v>
      </c>
      <c r="H25" s="16">
        <v>10</v>
      </c>
      <c r="I25" s="20">
        <f>+Tabla33891034[[#This Row],[PRECIO]]*Tabla33891034[[#This Row],[EXISTENCIA]]</f>
        <v>1460</v>
      </c>
      <c r="L25" s="9"/>
    </row>
    <row r="26" spans="2:12" ht="27" x14ac:dyDescent="0.25">
      <c r="B26" s="10" t="s">
        <v>10</v>
      </c>
      <c r="C26" s="11" t="s">
        <v>11</v>
      </c>
      <c r="D26" s="12">
        <v>58</v>
      </c>
      <c r="E26" s="13" t="s">
        <v>12</v>
      </c>
      <c r="F26" s="14" t="s">
        <v>33</v>
      </c>
      <c r="G26" s="15">
        <v>15</v>
      </c>
      <c r="H26" s="16">
        <v>46.75</v>
      </c>
      <c r="I26" s="17">
        <f>+Tabla33891034[[#This Row],[PRECIO]]*Tabla33891034[[#This Row],[EXISTENCIA]]</f>
        <v>701.25</v>
      </c>
      <c r="L26" s="9"/>
    </row>
    <row r="27" spans="2:12" ht="27" x14ac:dyDescent="0.25">
      <c r="B27" s="10" t="s">
        <v>10</v>
      </c>
      <c r="C27" s="11" t="s">
        <v>11</v>
      </c>
      <c r="D27" s="12">
        <v>614</v>
      </c>
      <c r="E27" s="13" t="s">
        <v>12</v>
      </c>
      <c r="F27" s="14" t="s">
        <v>34</v>
      </c>
      <c r="G27" s="15">
        <v>4</v>
      </c>
      <c r="H27" s="16">
        <v>589.62</v>
      </c>
      <c r="I27" s="17">
        <f>+Tabla33891034[[#This Row],[PRECIO]]*Tabla33891034[[#This Row],[EXISTENCIA]]</f>
        <v>2358.48</v>
      </c>
      <c r="L27" s="9"/>
    </row>
    <row r="28" spans="2:12" ht="27" x14ac:dyDescent="0.25">
      <c r="B28" s="10" t="s">
        <v>10</v>
      </c>
      <c r="C28" s="11" t="s">
        <v>11</v>
      </c>
      <c r="D28" s="12">
        <v>474</v>
      </c>
      <c r="E28" s="13" t="s">
        <v>35</v>
      </c>
      <c r="F28" s="14" t="s">
        <v>36</v>
      </c>
      <c r="G28" s="15">
        <v>15</v>
      </c>
      <c r="H28" s="16">
        <v>1050</v>
      </c>
      <c r="I28" s="20">
        <f>+Tabla33891034[[#This Row],[PRECIO]]*Tabla33891034[[#This Row],[EXISTENCIA]]</f>
        <v>15750</v>
      </c>
      <c r="L28" s="9"/>
    </row>
    <row r="29" spans="2:12" ht="27" x14ac:dyDescent="0.25">
      <c r="B29" s="10" t="s">
        <v>10</v>
      </c>
      <c r="C29" s="11" t="s">
        <v>11</v>
      </c>
      <c r="D29" s="12">
        <v>61</v>
      </c>
      <c r="E29" s="13" t="s">
        <v>37</v>
      </c>
      <c r="F29" s="14" t="s">
        <v>38</v>
      </c>
      <c r="G29" s="15">
        <v>85</v>
      </c>
      <c r="H29" s="16">
        <v>38.9</v>
      </c>
      <c r="I29" s="17">
        <f>+Tabla33891034[[#This Row],[PRECIO]]*Tabla33891034[[#This Row],[EXISTENCIA]]</f>
        <v>3306.5</v>
      </c>
      <c r="L29" s="9"/>
    </row>
    <row r="30" spans="2:12" ht="27" x14ac:dyDescent="0.25">
      <c r="B30" s="10" t="s">
        <v>10</v>
      </c>
      <c r="C30" s="11" t="s">
        <v>11</v>
      </c>
      <c r="D30" s="12">
        <v>62</v>
      </c>
      <c r="E30" s="13" t="s">
        <v>37</v>
      </c>
      <c r="F30" s="14" t="s">
        <v>39</v>
      </c>
      <c r="G30" s="15">
        <f>123-4-2</f>
        <v>117</v>
      </c>
      <c r="H30" s="16">
        <v>25</v>
      </c>
      <c r="I30" s="17">
        <f>+Tabla33891034[[#This Row],[PRECIO]]*Tabla33891034[[#This Row],[EXISTENCIA]]</f>
        <v>2925</v>
      </c>
      <c r="L30" s="9"/>
    </row>
    <row r="31" spans="2:12" ht="27" x14ac:dyDescent="0.25">
      <c r="B31" s="10" t="s">
        <v>10</v>
      </c>
      <c r="C31" s="11" t="s">
        <v>11</v>
      </c>
      <c r="D31" s="12">
        <v>60</v>
      </c>
      <c r="E31" s="13" t="s">
        <v>37</v>
      </c>
      <c r="F31" s="14" t="s">
        <v>40</v>
      </c>
      <c r="G31" s="15">
        <v>53</v>
      </c>
      <c r="H31" s="16">
        <v>106</v>
      </c>
      <c r="I31" s="17">
        <f>+Tabla33891034[[#This Row],[PRECIO]]*Tabla33891034[[#This Row],[EXISTENCIA]]</f>
        <v>5618</v>
      </c>
      <c r="L31" s="9"/>
    </row>
    <row r="32" spans="2:12" ht="27" x14ac:dyDescent="0.25">
      <c r="B32" s="10" t="s">
        <v>10</v>
      </c>
      <c r="C32" s="11" t="s">
        <v>11</v>
      </c>
      <c r="D32" s="12">
        <v>63</v>
      </c>
      <c r="E32" s="13" t="s">
        <v>37</v>
      </c>
      <c r="F32" s="14" t="s">
        <v>41</v>
      </c>
      <c r="G32" s="15">
        <v>220</v>
      </c>
      <c r="H32" s="16">
        <v>30.37</v>
      </c>
      <c r="I32" s="17">
        <f>+Tabla33891034[[#This Row],[PRECIO]]*Tabla33891034[[#This Row],[EXISTENCIA]]</f>
        <v>6681.4000000000005</v>
      </c>
      <c r="L32" s="9"/>
    </row>
    <row r="33" spans="2:12" ht="27" x14ac:dyDescent="0.25">
      <c r="B33" s="10" t="s">
        <v>10</v>
      </c>
      <c r="C33" s="11" t="s">
        <v>11</v>
      </c>
      <c r="D33" s="12">
        <v>64</v>
      </c>
      <c r="E33" s="13" t="s">
        <v>37</v>
      </c>
      <c r="F33" s="14" t="s">
        <v>42</v>
      </c>
      <c r="G33" s="15">
        <v>179</v>
      </c>
      <c r="H33" s="16">
        <v>16</v>
      </c>
      <c r="I33" s="17">
        <f>+Tabla33891034[[#This Row],[PRECIO]]*Tabla33891034[[#This Row],[EXISTENCIA]]</f>
        <v>2864</v>
      </c>
      <c r="L33" s="9"/>
    </row>
    <row r="34" spans="2:12" ht="27" x14ac:dyDescent="0.25">
      <c r="B34" s="10" t="s">
        <v>10</v>
      </c>
      <c r="C34" s="11" t="s">
        <v>11</v>
      </c>
      <c r="D34" s="12">
        <v>66</v>
      </c>
      <c r="E34" s="13" t="s">
        <v>12</v>
      </c>
      <c r="F34" s="14" t="s">
        <v>43</v>
      </c>
      <c r="G34" s="15">
        <v>21</v>
      </c>
      <c r="H34" s="16">
        <v>108.11</v>
      </c>
      <c r="I34" s="20">
        <f>+Tabla33891034[[#This Row],[PRECIO]]*Tabla33891034[[#This Row],[EXISTENCIA]]</f>
        <v>2270.31</v>
      </c>
      <c r="L34" s="9"/>
    </row>
    <row r="35" spans="2:12" ht="27" x14ac:dyDescent="0.25">
      <c r="B35" s="10" t="s">
        <v>10</v>
      </c>
      <c r="C35" s="11" t="s">
        <v>11</v>
      </c>
      <c r="D35" s="12">
        <v>65</v>
      </c>
      <c r="E35" s="13" t="s">
        <v>12</v>
      </c>
      <c r="F35" s="14" t="s">
        <v>44</v>
      </c>
      <c r="G35" s="15">
        <v>56</v>
      </c>
      <c r="H35" s="16">
        <v>37.33</v>
      </c>
      <c r="I35" s="17">
        <f>+Tabla33891034[[#This Row],[PRECIO]]*Tabla33891034[[#This Row],[EXISTENCIA]]</f>
        <v>2090.48</v>
      </c>
      <c r="L35" s="9"/>
    </row>
    <row r="36" spans="2:12" ht="27" x14ac:dyDescent="0.25">
      <c r="B36" s="10" t="s">
        <v>10</v>
      </c>
      <c r="C36" s="11" t="s">
        <v>11</v>
      </c>
      <c r="D36" s="12">
        <v>67</v>
      </c>
      <c r="E36" s="13" t="s">
        <v>12</v>
      </c>
      <c r="F36" s="14" t="s">
        <v>45</v>
      </c>
      <c r="G36" s="15">
        <v>67</v>
      </c>
      <c r="H36" s="16">
        <v>23.4</v>
      </c>
      <c r="I36" s="17">
        <f>+Tabla33891034[[#This Row],[PRECIO]]*Tabla33891034[[#This Row],[EXISTENCIA]]</f>
        <v>1567.8</v>
      </c>
      <c r="L36" s="9"/>
    </row>
    <row r="37" spans="2:12" ht="27" x14ac:dyDescent="0.25">
      <c r="B37" s="10" t="s">
        <v>10</v>
      </c>
      <c r="C37" s="11" t="s">
        <v>11</v>
      </c>
      <c r="D37" s="12">
        <v>68</v>
      </c>
      <c r="E37" s="13" t="s">
        <v>12</v>
      </c>
      <c r="F37" s="14" t="s">
        <v>46</v>
      </c>
      <c r="G37" s="15">
        <v>2</v>
      </c>
      <c r="H37" s="16">
        <v>24.74</v>
      </c>
      <c r="I37" s="17">
        <f>+Tabla33891034[[#This Row],[PRECIO]]*Tabla33891034[[#This Row],[EXISTENCIA]]</f>
        <v>49.48</v>
      </c>
      <c r="L37" s="9"/>
    </row>
    <row r="38" spans="2:12" ht="27" x14ac:dyDescent="0.25">
      <c r="B38" s="10" t="s">
        <v>10</v>
      </c>
      <c r="C38" s="11" t="s">
        <v>11</v>
      </c>
      <c r="D38" s="12">
        <v>69</v>
      </c>
      <c r="E38" s="13" t="s">
        <v>35</v>
      </c>
      <c r="F38" s="14" t="s">
        <v>47</v>
      </c>
      <c r="G38" s="15">
        <v>32</v>
      </c>
      <c r="H38" s="16">
        <v>145</v>
      </c>
      <c r="I38" s="17">
        <f>+Tabla33891034[[#This Row],[PRECIO]]*Tabla33891034[[#This Row],[EXISTENCIA]]</f>
        <v>4640</v>
      </c>
      <c r="L38" s="9"/>
    </row>
    <row r="39" spans="2:12" ht="27" x14ac:dyDescent="0.25">
      <c r="B39" s="10" t="s">
        <v>10</v>
      </c>
      <c r="C39" s="11" t="s">
        <v>11</v>
      </c>
      <c r="D39" s="12">
        <v>70</v>
      </c>
      <c r="E39" s="13" t="s">
        <v>37</v>
      </c>
      <c r="F39" s="14" t="s">
        <v>48</v>
      </c>
      <c r="G39" s="15">
        <v>14</v>
      </c>
      <c r="H39" s="19">
        <v>262</v>
      </c>
      <c r="I39" s="20">
        <f>+Tabla33891034[[#This Row],[PRECIO]]*Tabla33891034[[#This Row],[EXISTENCIA]]</f>
        <v>3668</v>
      </c>
      <c r="L39" s="9"/>
    </row>
    <row r="40" spans="2:12" ht="27" x14ac:dyDescent="0.25">
      <c r="B40" s="10" t="s">
        <v>10</v>
      </c>
      <c r="C40" s="11" t="s">
        <v>11</v>
      </c>
      <c r="D40" s="12">
        <v>74</v>
      </c>
      <c r="E40" s="13" t="s">
        <v>37</v>
      </c>
      <c r="F40" s="14" t="s">
        <v>49</v>
      </c>
      <c r="G40" s="15">
        <v>10</v>
      </c>
      <c r="H40" s="19">
        <v>262</v>
      </c>
      <c r="I40" s="20">
        <f>+Tabla33891034[[#This Row],[PRECIO]]*Tabla33891034[[#This Row],[EXISTENCIA]]</f>
        <v>2620</v>
      </c>
      <c r="L40" s="9"/>
    </row>
    <row r="41" spans="2:12" ht="27" x14ac:dyDescent="0.25">
      <c r="B41" s="10" t="s">
        <v>10</v>
      </c>
      <c r="C41" s="11" t="s">
        <v>11</v>
      </c>
      <c r="D41" s="12">
        <v>77</v>
      </c>
      <c r="E41" s="13" t="s">
        <v>37</v>
      </c>
      <c r="F41" s="14" t="s">
        <v>50</v>
      </c>
      <c r="G41" s="15">
        <v>46</v>
      </c>
      <c r="H41" s="16">
        <v>22.03</v>
      </c>
      <c r="I41" s="17">
        <f>+Tabla33891034[[#This Row],[PRECIO]]*Tabla33891034[[#This Row],[EXISTENCIA]]</f>
        <v>1013.3800000000001</v>
      </c>
      <c r="L41" s="9"/>
    </row>
    <row r="42" spans="2:12" ht="27" x14ac:dyDescent="0.25">
      <c r="B42" s="10" t="s">
        <v>10</v>
      </c>
      <c r="C42" s="11" t="s">
        <v>11</v>
      </c>
      <c r="D42" s="12">
        <v>78</v>
      </c>
      <c r="E42" s="13" t="s">
        <v>37</v>
      </c>
      <c r="F42" s="14" t="s">
        <v>51</v>
      </c>
      <c r="G42" s="15">
        <v>5</v>
      </c>
      <c r="H42" s="16">
        <v>23.01</v>
      </c>
      <c r="I42" s="17">
        <f>+Tabla33891034[[#This Row],[PRECIO]]*Tabla33891034[[#This Row],[EXISTENCIA]]</f>
        <v>115.05000000000001</v>
      </c>
      <c r="L42" s="9"/>
    </row>
    <row r="43" spans="2:12" ht="27" x14ac:dyDescent="0.25">
      <c r="B43" s="10" t="s">
        <v>10</v>
      </c>
      <c r="C43" s="11" t="s">
        <v>11</v>
      </c>
      <c r="D43" s="12">
        <v>437</v>
      </c>
      <c r="E43" s="13" t="s">
        <v>37</v>
      </c>
      <c r="F43" s="14" t="s">
        <v>52</v>
      </c>
      <c r="G43" s="15">
        <v>2</v>
      </c>
      <c r="H43" s="16">
        <v>70</v>
      </c>
      <c r="I43" s="17">
        <f>+Tabla33891034[[#This Row],[PRECIO]]*Tabla33891034[[#This Row],[EXISTENCIA]]</f>
        <v>140</v>
      </c>
      <c r="L43" s="9"/>
    </row>
    <row r="44" spans="2:12" ht="27" x14ac:dyDescent="0.25">
      <c r="B44" s="10" t="s">
        <v>10</v>
      </c>
      <c r="C44" s="11" t="s">
        <v>11</v>
      </c>
      <c r="D44" s="12">
        <v>79</v>
      </c>
      <c r="E44" s="13" t="s">
        <v>12</v>
      </c>
      <c r="F44" s="14" t="s">
        <v>53</v>
      </c>
      <c r="G44" s="15">
        <v>17</v>
      </c>
      <c r="H44" s="16">
        <v>116</v>
      </c>
      <c r="I44" s="17">
        <f>+Tabla33891034[[#This Row],[PRECIO]]*Tabla33891034[[#This Row],[EXISTENCIA]]</f>
        <v>1972</v>
      </c>
      <c r="L44" s="9"/>
    </row>
    <row r="45" spans="2:12" ht="27" x14ac:dyDescent="0.25">
      <c r="B45" s="10" t="s">
        <v>10</v>
      </c>
      <c r="C45" s="11" t="s">
        <v>11</v>
      </c>
      <c r="D45" s="12">
        <v>80</v>
      </c>
      <c r="E45" s="13" t="s">
        <v>37</v>
      </c>
      <c r="F45" s="14" t="s">
        <v>54</v>
      </c>
      <c r="G45" s="15">
        <v>35</v>
      </c>
      <c r="H45" s="16">
        <v>84.75</v>
      </c>
      <c r="I45" s="20">
        <f>+Tabla33891034[[#This Row],[PRECIO]]*Tabla33891034[[#This Row],[EXISTENCIA]]</f>
        <v>2966.25</v>
      </c>
      <c r="L45" s="9"/>
    </row>
    <row r="46" spans="2:12" ht="27" x14ac:dyDescent="0.25">
      <c r="B46" s="10" t="s">
        <v>10</v>
      </c>
      <c r="C46" s="11" t="s">
        <v>11</v>
      </c>
      <c r="D46" s="12">
        <v>81</v>
      </c>
      <c r="E46" s="13" t="s">
        <v>37</v>
      </c>
      <c r="F46" s="14" t="s">
        <v>55</v>
      </c>
      <c r="G46" s="15">
        <v>28</v>
      </c>
      <c r="H46" s="16">
        <v>59.26</v>
      </c>
      <c r="I46" s="20">
        <f>+Tabla33891034[[#This Row],[PRECIO]]*Tabla33891034[[#This Row],[EXISTENCIA]]</f>
        <v>1659.28</v>
      </c>
      <c r="L46" s="9"/>
    </row>
    <row r="47" spans="2:12" ht="27" x14ac:dyDescent="0.25">
      <c r="B47" s="10" t="s">
        <v>10</v>
      </c>
      <c r="C47" s="11" t="s">
        <v>11</v>
      </c>
      <c r="D47" s="12">
        <v>76</v>
      </c>
      <c r="E47" s="13" t="s">
        <v>12</v>
      </c>
      <c r="F47" s="14" t="s">
        <v>56</v>
      </c>
      <c r="G47" s="15"/>
      <c r="H47" s="19"/>
      <c r="I47" s="20">
        <f>+Tabla33891034[[#This Row],[PRECIO]]*Tabla33891034[[#This Row],[EXISTENCIA]]</f>
        <v>0</v>
      </c>
      <c r="L47" s="9"/>
    </row>
    <row r="48" spans="2:12" ht="27" x14ac:dyDescent="0.25">
      <c r="B48" s="10" t="s">
        <v>10</v>
      </c>
      <c r="C48" s="11" t="s">
        <v>11</v>
      </c>
      <c r="D48" s="12">
        <v>131</v>
      </c>
      <c r="E48" s="13" t="s">
        <v>57</v>
      </c>
      <c r="F48" s="14" t="s">
        <v>58</v>
      </c>
      <c r="G48" s="15">
        <v>14</v>
      </c>
      <c r="H48" s="16">
        <v>383.5</v>
      </c>
      <c r="I48" s="17">
        <f>+Tabla33891034[[#This Row],[PRECIO]]*Tabla33891034[[#This Row],[EXISTENCIA]]</f>
        <v>5369</v>
      </c>
      <c r="L48" s="9"/>
    </row>
    <row r="49" spans="2:12" ht="27" x14ac:dyDescent="0.25">
      <c r="B49" s="10" t="s">
        <v>10</v>
      </c>
      <c r="C49" s="11" t="s">
        <v>11</v>
      </c>
      <c r="D49" s="12">
        <v>511</v>
      </c>
      <c r="E49" s="13" t="s">
        <v>57</v>
      </c>
      <c r="F49" s="14" t="s">
        <v>59</v>
      </c>
      <c r="G49" s="15">
        <v>22</v>
      </c>
      <c r="H49" s="16">
        <v>133.85</v>
      </c>
      <c r="I49" s="17">
        <f>+Tabla33891034[[#This Row],[PRECIO]]*Tabla33891034[[#This Row],[EXISTENCIA]]</f>
        <v>2944.7</v>
      </c>
      <c r="L49" s="9"/>
    </row>
    <row r="50" spans="2:12" ht="27" x14ac:dyDescent="0.25">
      <c r="B50" s="10" t="s">
        <v>10</v>
      </c>
      <c r="C50" s="11" t="s">
        <v>11</v>
      </c>
      <c r="D50" s="12">
        <v>132</v>
      </c>
      <c r="E50" s="13" t="s">
        <v>37</v>
      </c>
      <c r="F50" s="14" t="s">
        <v>60</v>
      </c>
      <c r="G50" s="15">
        <v>10</v>
      </c>
      <c r="H50" s="16">
        <v>38</v>
      </c>
      <c r="I50" s="20">
        <f>+Tabla33891034[[#This Row],[PRECIO]]*Tabla33891034[[#This Row],[EXISTENCIA]]</f>
        <v>380</v>
      </c>
      <c r="L50" s="9"/>
    </row>
    <row r="51" spans="2:12" ht="27" x14ac:dyDescent="0.25">
      <c r="B51" s="10" t="s">
        <v>10</v>
      </c>
      <c r="C51" s="11" t="s">
        <v>11</v>
      </c>
      <c r="D51" s="12">
        <v>293</v>
      </c>
      <c r="E51" s="13" t="s">
        <v>57</v>
      </c>
      <c r="F51" s="14" t="s">
        <v>61</v>
      </c>
      <c r="G51" s="15">
        <v>13</v>
      </c>
      <c r="H51" s="16">
        <v>312</v>
      </c>
      <c r="I51" s="20">
        <f>+Tabla33891034[[#This Row],[PRECIO]]*Tabla33891034[[#This Row],[EXISTENCIA]]</f>
        <v>4056</v>
      </c>
      <c r="L51" s="9"/>
    </row>
    <row r="52" spans="2:12" ht="27" x14ac:dyDescent="0.25">
      <c r="B52" s="10" t="s">
        <v>10</v>
      </c>
      <c r="C52" s="11" t="s">
        <v>11</v>
      </c>
      <c r="D52" s="12">
        <v>82</v>
      </c>
      <c r="E52" s="13" t="s">
        <v>12</v>
      </c>
      <c r="F52" s="14" t="s">
        <v>62</v>
      </c>
      <c r="G52" s="15">
        <v>10</v>
      </c>
      <c r="H52" s="16">
        <v>12.9</v>
      </c>
      <c r="I52" s="20">
        <f>+Tabla33891034[[#This Row],[PRECIO]]*Tabla33891034[[#This Row],[EXISTENCIA]]</f>
        <v>129</v>
      </c>
      <c r="L52" s="9"/>
    </row>
    <row r="53" spans="2:12" ht="27" x14ac:dyDescent="0.25">
      <c r="B53" s="10" t="s">
        <v>10</v>
      </c>
      <c r="C53" s="11" t="s">
        <v>11</v>
      </c>
      <c r="D53" s="12">
        <v>83</v>
      </c>
      <c r="E53" s="13" t="s">
        <v>63</v>
      </c>
      <c r="F53" s="14" t="s">
        <v>64</v>
      </c>
      <c r="G53" s="15">
        <v>156</v>
      </c>
      <c r="H53" s="16">
        <v>84.92</v>
      </c>
      <c r="I53" s="17">
        <f>+Tabla33891034[[#This Row],[PRECIO]]*Tabla33891034[[#This Row],[EXISTENCIA]]</f>
        <v>13247.52</v>
      </c>
      <c r="L53" s="9"/>
    </row>
    <row r="54" spans="2:12" ht="27" x14ac:dyDescent="0.25">
      <c r="B54" s="10" t="s">
        <v>10</v>
      </c>
      <c r="C54" s="11" t="s">
        <v>11</v>
      </c>
      <c r="D54" s="12">
        <v>84</v>
      </c>
      <c r="E54" s="13" t="s">
        <v>12</v>
      </c>
      <c r="F54" s="14" t="s">
        <v>65</v>
      </c>
      <c r="G54" s="15">
        <v>29</v>
      </c>
      <c r="H54" s="16">
        <v>5.87</v>
      </c>
      <c r="I54" s="17">
        <f>+Tabla33891034[[#This Row],[PRECIO]]*Tabla33891034[[#This Row],[EXISTENCIA]]</f>
        <v>170.23</v>
      </c>
      <c r="L54" s="9"/>
    </row>
    <row r="55" spans="2:12" ht="27" x14ac:dyDescent="0.25">
      <c r="B55" s="10" t="s">
        <v>10</v>
      </c>
      <c r="C55" s="11" t="s">
        <v>11</v>
      </c>
      <c r="D55" s="12">
        <v>442</v>
      </c>
      <c r="E55" s="13" t="s">
        <v>12</v>
      </c>
      <c r="F55" s="14" t="s">
        <v>66</v>
      </c>
      <c r="G55" s="15">
        <v>29</v>
      </c>
      <c r="H55" s="16">
        <v>11</v>
      </c>
      <c r="I55" s="17">
        <f>+Tabla33891034[[#This Row],[PRECIO]]*Tabla33891034[[#This Row],[EXISTENCIA]]</f>
        <v>319</v>
      </c>
    </row>
    <row r="56" spans="2:12" ht="27" x14ac:dyDescent="0.25">
      <c r="B56" s="10" t="s">
        <v>10</v>
      </c>
      <c r="C56" s="11" t="s">
        <v>11</v>
      </c>
      <c r="D56" s="12">
        <v>85</v>
      </c>
      <c r="E56" s="13" t="s">
        <v>12</v>
      </c>
      <c r="F56" s="14" t="s">
        <v>67</v>
      </c>
      <c r="G56" s="15">
        <f>118-24-12-12-5</f>
        <v>65</v>
      </c>
      <c r="H56" s="16">
        <v>3.33</v>
      </c>
      <c r="I56" s="17">
        <f>+Tabla33891034[[#This Row],[PRECIO]]*Tabla33891034[[#This Row],[EXISTENCIA]]</f>
        <v>216.45000000000002</v>
      </c>
    </row>
    <row r="57" spans="2:12" ht="27" x14ac:dyDescent="0.25">
      <c r="B57" s="10" t="s">
        <v>10</v>
      </c>
      <c r="C57" s="11" t="s">
        <v>11</v>
      </c>
      <c r="D57" s="12">
        <v>91</v>
      </c>
      <c r="E57" s="13" t="s">
        <v>12</v>
      </c>
      <c r="F57" s="14" t="s">
        <v>68</v>
      </c>
      <c r="G57" s="15">
        <v>48</v>
      </c>
      <c r="H57" s="16">
        <v>85</v>
      </c>
      <c r="I57" s="20">
        <f>+Tabla33891034[[#This Row],[PRECIO]]*Tabla33891034[[#This Row],[EXISTENCIA]]</f>
        <v>4080</v>
      </c>
    </row>
    <row r="58" spans="2:12" ht="27" x14ac:dyDescent="0.25">
      <c r="B58" s="10" t="s">
        <v>10</v>
      </c>
      <c r="C58" s="11" t="s">
        <v>11</v>
      </c>
      <c r="D58" s="12">
        <v>89</v>
      </c>
      <c r="E58" s="13" t="s">
        <v>12</v>
      </c>
      <c r="F58" s="14" t="s">
        <v>69</v>
      </c>
      <c r="G58" s="15">
        <v>19</v>
      </c>
      <c r="H58" s="16">
        <v>27.69</v>
      </c>
      <c r="I58" s="17">
        <f>+Tabla33891034[[#This Row],[PRECIO]]*Tabla33891034[[#This Row],[EXISTENCIA]]</f>
        <v>526.11</v>
      </c>
    </row>
    <row r="59" spans="2:12" ht="27" x14ac:dyDescent="0.25">
      <c r="B59" s="10" t="s">
        <v>10</v>
      </c>
      <c r="C59" s="11" t="s">
        <v>11</v>
      </c>
      <c r="D59" s="12">
        <v>95</v>
      </c>
      <c r="E59" s="13" t="s">
        <v>12</v>
      </c>
      <c r="F59" s="14" t="s">
        <v>70</v>
      </c>
      <c r="G59" s="15">
        <v>16</v>
      </c>
      <c r="H59" s="16">
        <v>7.2</v>
      </c>
      <c r="I59" s="20">
        <f>+Tabla33891034[[#This Row],[PRECIO]]*Tabla33891034[[#This Row],[EXISTENCIA]]</f>
        <v>115.2</v>
      </c>
    </row>
    <row r="60" spans="2:12" ht="27" x14ac:dyDescent="0.25">
      <c r="B60" s="10" t="s">
        <v>10</v>
      </c>
      <c r="C60" s="11" t="s">
        <v>11</v>
      </c>
      <c r="D60" s="12">
        <v>94</v>
      </c>
      <c r="E60" s="13" t="s">
        <v>12</v>
      </c>
      <c r="F60" s="14" t="s">
        <v>71</v>
      </c>
      <c r="G60" s="15">
        <v>45</v>
      </c>
      <c r="H60" s="16">
        <v>86.44</v>
      </c>
      <c r="I60" s="17">
        <f>+Tabla33891034[[#This Row],[PRECIO]]*Tabla33891034[[#This Row],[EXISTENCIA]]</f>
        <v>3889.7999999999997</v>
      </c>
    </row>
    <row r="61" spans="2:12" ht="27" x14ac:dyDescent="0.25">
      <c r="B61" s="10" t="s">
        <v>10</v>
      </c>
      <c r="C61" s="11" t="s">
        <v>11</v>
      </c>
      <c r="D61" s="12">
        <v>276</v>
      </c>
      <c r="E61" s="13" t="s">
        <v>12</v>
      </c>
      <c r="F61" s="14" t="s">
        <v>72</v>
      </c>
      <c r="G61" s="15">
        <v>16</v>
      </c>
      <c r="H61" s="16">
        <v>47.52</v>
      </c>
      <c r="I61" s="17">
        <f>+Tabla33891034[[#This Row],[PRECIO]]*Tabla33891034[[#This Row],[EXISTENCIA]]</f>
        <v>760.32</v>
      </c>
    </row>
    <row r="62" spans="2:12" ht="27" x14ac:dyDescent="0.25">
      <c r="B62" s="10" t="s">
        <v>10</v>
      </c>
      <c r="C62" s="11" t="s">
        <v>11</v>
      </c>
      <c r="D62" s="12">
        <v>96</v>
      </c>
      <c r="E62" s="13" t="s">
        <v>12</v>
      </c>
      <c r="F62" s="14" t="s">
        <v>73</v>
      </c>
      <c r="G62" s="15"/>
      <c r="H62" s="19"/>
      <c r="I62" s="20">
        <f>+Tabla33891034[[#This Row],[PRECIO]]*Tabla33891034[[#This Row],[EXISTENCIA]]</f>
        <v>0</v>
      </c>
    </row>
    <row r="63" spans="2:12" ht="27" x14ac:dyDescent="0.25">
      <c r="B63" s="10" t="s">
        <v>10</v>
      </c>
      <c r="C63" s="11" t="s">
        <v>11</v>
      </c>
      <c r="D63" s="12">
        <v>98</v>
      </c>
      <c r="E63" s="13" t="s">
        <v>74</v>
      </c>
      <c r="F63" s="14" t="s">
        <v>75</v>
      </c>
      <c r="G63" s="15">
        <f>143-6-4-2-4-7-3</f>
        <v>117</v>
      </c>
      <c r="H63" s="16">
        <v>179</v>
      </c>
      <c r="I63" s="17">
        <f>+Tabla33891034[[#This Row],[PRECIO]]*Tabla33891034[[#This Row],[EXISTENCIA]]</f>
        <v>20943</v>
      </c>
    </row>
    <row r="64" spans="2:12" ht="27" x14ac:dyDescent="0.25">
      <c r="B64" s="10" t="s">
        <v>10</v>
      </c>
      <c r="C64" s="11" t="s">
        <v>11</v>
      </c>
      <c r="D64" s="12">
        <v>99</v>
      </c>
      <c r="E64" s="13" t="s">
        <v>74</v>
      </c>
      <c r="F64" s="14" t="s">
        <v>76</v>
      </c>
      <c r="G64" s="15">
        <v>24</v>
      </c>
      <c r="H64" s="16">
        <v>341.6</v>
      </c>
      <c r="I64" s="17">
        <f>+Tabla33891034[[#This Row],[PRECIO]]*Tabla33891034[[#This Row],[EXISTENCIA]]</f>
        <v>8198.4000000000015</v>
      </c>
    </row>
    <row r="65" spans="2:9" ht="27" x14ac:dyDescent="0.25">
      <c r="B65" s="10" t="s">
        <v>10</v>
      </c>
      <c r="C65" s="11" t="s">
        <v>11</v>
      </c>
      <c r="D65" s="12">
        <v>441</v>
      </c>
      <c r="E65" s="13" t="s">
        <v>74</v>
      </c>
      <c r="F65" s="14" t="s">
        <v>77</v>
      </c>
      <c r="G65" s="15">
        <v>1</v>
      </c>
      <c r="H65" s="16">
        <v>483.17</v>
      </c>
      <c r="I65" s="17">
        <f>+Tabla33891034[[#This Row],[PRECIO]]*Tabla33891034[[#This Row],[EXISTENCIA]]</f>
        <v>483.17</v>
      </c>
    </row>
    <row r="66" spans="2:9" ht="27" x14ac:dyDescent="0.25">
      <c r="B66" s="10" t="s">
        <v>10</v>
      </c>
      <c r="C66" s="11" t="s">
        <v>11</v>
      </c>
      <c r="D66" s="12">
        <v>100</v>
      </c>
      <c r="E66" s="13" t="s">
        <v>57</v>
      </c>
      <c r="F66" s="14" t="s">
        <v>78</v>
      </c>
      <c r="G66" s="15">
        <v>8</v>
      </c>
      <c r="H66" s="16">
        <v>18.13</v>
      </c>
      <c r="I66" s="17">
        <f>+Tabla33891034[[#This Row],[PRECIO]]*Tabla33891034[[#This Row],[EXISTENCIA]]</f>
        <v>145.04</v>
      </c>
    </row>
    <row r="67" spans="2:9" ht="27" x14ac:dyDescent="0.25">
      <c r="B67" s="10" t="s">
        <v>10</v>
      </c>
      <c r="C67" s="11" t="s">
        <v>11</v>
      </c>
      <c r="D67" s="12">
        <v>101</v>
      </c>
      <c r="E67" s="13" t="s">
        <v>12</v>
      </c>
      <c r="F67" s="14" t="s">
        <v>79</v>
      </c>
      <c r="G67" s="15">
        <v>3</v>
      </c>
      <c r="H67" s="16">
        <v>72</v>
      </c>
      <c r="I67" s="17">
        <f>+Tabla33891034[[#This Row],[PRECIO]]*Tabla33891034[[#This Row],[EXISTENCIA]]</f>
        <v>216</v>
      </c>
    </row>
    <row r="68" spans="2:9" ht="24.75" customHeight="1" x14ac:dyDescent="0.25">
      <c r="B68" s="10" t="s">
        <v>10</v>
      </c>
      <c r="C68" s="11" t="s">
        <v>11</v>
      </c>
      <c r="D68" s="12">
        <v>513</v>
      </c>
      <c r="E68" s="13" t="s">
        <v>12</v>
      </c>
      <c r="F68" s="14" t="s">
        <v>80</v>
      </c>
      <c r="G68" s="15">
        <v>1</v>
      </c>
      <c r="H68" s="16">
        <v>650</v>
      </c>
      <c r="I68" s="17">
        <f>+Tabla33891034[[#This Row],[PRECIO]]*Tabla33891034[[#This Row],[EXISTENCIA]]</f>
        <v>650</v>
      </c>
    </row>
    <row r="69" spans="2:9" ht="27" x14ac:dyDescent="0.25">
      <c r="B69" s="10" t="s">
        <v>10</v>
      </c>
      <c r="C69" s="11" t="s">
        <v>11</v>
      </c>
      <c r="D69" s="12">
        <v>157</v>
      </c>
      <c r="E69" s="13" t="s">
        <v>12</v>
      </c>
      <c r="F69" s="14" t="s">
        <v>81</v>
      </c>
      <c r="G69" s="15">
        <v>8</v>
      </c>
      <c r="H69" s="16">
        <v>365</v>
      </c>
      <c r="I69" s="17">
        <f>+Tabla33891034[[#This Row],[PRECIO]]*Tabla33891034[[#This Row],[EXISTENCIA]]</f>
        <v>2920</v>
      </c>
    </row>
    <row r="70" spans="2:9" ht="27" x14ac:dyDescent="0.25">
      <c r="B70" s="10" t="s">
        <v>10</v>
      </c>
      <c r="C70" s="11" t="s">
        <v>11</v>
      </c>
      <c r="D70" s="12">
        <v>53</v>
      </c>
      <c r="E70" s="13" t="s">
        <v>12</v>
      </c>
      <c r="F70" s="14" t="s">
        <v>82</v>
      </c>
      <c r="G70" s="15">
        <v>838</v>
      </c>
      <c r="H70" s="19">
        <v>38</v>
      </c>
      <c r="I70" s="20">
        <f>+Tabla33891034[[#This Row],[PRECIO]]*Tabla33891034[[#This Row],[EXISTENCIA]]</f>
        <v>31844</v>
      </c>
    </row>
    <row r="71" spans="2:9" ht="27" x14ac:dyDescent="0.25">
      <c r="B71" s="10" t="s">
        <v>10</v>
      </c>
      <c r="C71" s="11" t="s">
        <v>11</v>
      </c>
      <c r="D71" s="12">
        <v>103</v>
      </c>
      <c r="E71" s="13" t="s">
        <v>12</v>
      </c>
      <c r="F71" s="14" t="s">
        <v>83</v>
      </c>
      <c r="G71" s="15">
        <v>3</v>
      </c>
      <c r="H71" s="16">
        <v>64.900000000000006</v>
      </c>
      <c r="I71" s="17">
        <f>+Tabla33891034[[#This Row],[PRECIO]]*Tabla33891034[[#This Row],[EXISTENCIA]]</f>
        <v>194.70000000000002</v>
      </c>
    </row>
    <row r="72" spans="2:9" ht="27" x14ac:dyDescent="0.25">
      <c r="B72" s="10" t="s">
        <v>10</v>
      </c>
      <c r="C72" s="11" t="s">
        <v>11</v>
      </c>
      <c r="D72" s="12">
        <v>102</v>
      </c>
      <c r="E72" s="13" t="s">
        <v>12</v>
      </c>
      <c r="F72" s="14" t="s">
        <v>84</v>
      </c>
      <c r="G72" s="15">
        <v>24</v>
      </c>
      <c r="H72" s="16">
        <v>73.31</v>
      </c>
      <c r="I72" s="17">
        <f>+Tabla33891034[[#This Row],[PRECIO]]*Tabla33891034[[#This Row],[EXISTENCIA]]</f>
        <v>1759.44</v>
      </c>
    </row>
    <row r="73" spans="2:9" ht="27" x14ac:dyDescent="0.25">
      <c r="B73" s="10" t="s">
        <v>10</v>
      </c>
      <c r="C73" s="11" t="s">
        <v>11</v>
      </c>
      <c r="D73" s="12">
        <v>130</v>
      </c>
      <c r="E73" s="13" t="s">
        <v>12</v>
      </c>
      <c r="F73" s="14" t="s">
        <v>85</v>
      </c>
      <c r="G73" s="15">
        <v>29</v>
      </c>
      <c r="H73" s="16">
        <v>130</v>
      </c>
      <c r="I73" s="17">
        <f>+Tabla33891034[[#This Row],[PRECIO]]*Tabla33891034[[#This Row],[EXISTENCIA]]</f>
        <v>3770</v>
      </c>
    </row>
    <row r="74" spans="2:9" ht="27" x14ac:dyDescent="0.25">
      <c r="B74" s="10" t="s">
        <v>10</v>
      </c>
      <c r="C74" s="11" t="s">
        <v>11</v>
      </c>
      <c r="D74" s="12">
        <v>106</v>
      </c>
      <c r="E74" s="13" t="s">
        <v>12</v>
      </c>
      <c r="F74" s="14" t="s">
        <v>86</v>
      </c>
      <c r="G74" s="15">
        <v>50</v>
      </c>
      <c r="H74" s="16">
        <v>223.73</v>
      </c>
      <c r="I74" s="17">
        <f>+Tabla33891034[[#This Row],[PRECIO]]*Tabla33891034[[#This Row],[EXISTENCIA]]</f>
        <v>11186.5</v>
      </c>
    </row>
    <row r="75" spans="2:9" ht="27" x14ac:dyDescent="0.25">
      <c r="B75" s="10" t="s">
        <v>10</v>
      </c>
      <c r="C75" s="11" t="s">
        <v>11</v>
      </c>
      <c r="D75" s="12">
        <v>104</v>
      </c>
      <c r="E75" s="13" t="s">
        <v>35</v>
      </c>
      <c r="F75" s="14" t="s">
        <v>87</v>
      </c>
      <c r="G75" s="15">
        <v>113</v>
      </c>
      <c r="H75" s="16">
        <v>24</v>
      </c>
      <c r="I75" s="17">
        <f>+Tabla33891034[[#This Row],[PRECIO]]*Tabla33891034[[#This Row],[EXISTENCIA]]</f>
        <v>2712</v>
      </c>
    </row>
    <row r="76" spans="2:9" ht="27" x14ac:dyDescent="0.25">
      <c r="B76" s="10" t="s">
        <v>10</v>
      </c>
      <c r="C76" s="11" t="s">
        <v>11</v>
      </c>
      <c r="D76" s="12">
        <v>107</v>
      </c>
      <c r="E76" s="13" t="s">
        <v>35</v>
      </c>
      <c r="F76" s="14" t="s">
        <v>88</v>
      </c>
      <c r="G76" s="15">
        <v>9</v>
      </c>
      <c r="H76" s="16">
        <v>150</v>
      </c>
      <c r="I76" s="17">
        <f>+Tabla33891034[[#This Row],[PRECIO]]*Tabla33891034[[#This Row],[EXISTENCIA]]</f>
        <v>1350</v>
      </c>
    </row>
    <row r="77" spans="2:9" ht="27" x14ac:dyDescent="0.25">
      <c r="B77" s="10" t="s">
        <v>10</v>
      </c>
      <c r="C77" s="11" t="s">
        <v>11</v>
      </c>
      <c r="D77" s="12">
        <v>108</v>
      </c>
      <c r="E77" s="13" t="s">
        <v>12</v>
      </c>
      <c r="F77" s="14" t="s">
        <v>89</v>
      </c>
      <c r="G77" s="15">
        <v>17</v>
      </c>
      <c r="H77" s="16">
        <v>11.8</v>
      </c>
      <c r="I77" s="17">
        <f>+Tabla33891034[[#This Row],[PRECIO]]*Tabla33891034[[#This Row],[EXISTENCIA]]</f>
        <v>200.60000000000002</v>
      </c>
    </row>
    <row r="78" spans="2:9" ht="27" x14ac:dyDescent="0.25">
      <c r="B78" s="10" t="s">
        <v>10</v>
      </c>
      <c r="C78" s="11" t="s">
        <v>11</v>
      </c>
      <c r="D78" s="12">
        <v>109</v>
      </c>
      <c r="E78" s="13" t="s">
        <v>37</v>
      </c>
      <c r="F78" s="14" t="s">
        <v>90</v>
      </c>
      <c r="G78" s="15">
        <v>11</v>
      </c>
      <c r="H78" s="16">
        <v>127.56</v>
      </c>
      <c r="I78" s="17">
        <f>+Tabla33891034[[#This Row],[PRECIO]]*Tabla33891034[[#This Row],[EXISTENCIA]]</f>
        <v>1403.16</v>
      </c>
    </row>
    <row r="79" spans="2:9" ht="27" x14ac:dyDescent="0.25">
      <c r="B79" s="10" t="s">
        <v>10</v>
      </c>
      <c r="C79" s="11" t="s">
        <v>11</v>
      </c>
      <c r="D79" s="12">
        <v>110</v>
      </c>
      <c r="E79" s="13" t="s">
        <v>37</v>
      </c>
      <c r="F79" s="14" t="s">
        <v>91</v>
      </c>
      <c r="G79" s="15">
        <v>22</v>
      </c>
      <c r="H79" s="16">
        <v>140.28</v>
      </c>
      <c r="I79" s="17">
        <f>+Tabla33891034[[#This Row],[PRECIO]]*Tabla33891034[[#This Row],[EXISTENCIA]]</f>
        <v>3086.16</v>
      </c>
    </row>
    <row r="80" spans="2:9" ht="27" x14ac:dyDescent="0.25">
      <c r="B80" s="10" t="s">
        <v>10</v>
      </c>
      <c r="C80" s="11" t="s">
        <v>11</v>
      </c>
      <c r="D80" s="12">
        <v>113</v>
      </c>
      <c r="E80" s="13" t="s">
        <v>37</v>
      </c>
      <c r="F80" s="14" t="s">
        <v>92</v>
      </c>
      <c r="G80" s="15">
        <v>6</v>
      </c>
      <c r="H80" s="16">
        <v>208.92</v>
      </c>
      <c r="I80" s="17">
        <f>+Tabla33891034[[#This Row],[PRECIO]]*Tabla33891034[[#This Row],[EXISTENCIA]]</f>
        <v>1253.52</v>
      </c>
    </row>
    <row r="81" spans="2:9" ht="27" x14ac:dyDescent="0.25">
      <c r="B81" s="10" t="s">
        <v>10</v>
      </c>
      <c r="C81" s="11" t="s">
        <v>11</v>
      </c>
      <c r="D81" s="12">
        <v>112</v>
      </c>
      <c r="E81" s="13" t="s">
        <v>37</v>
      </c>
      <c r="F81" s="14" t="s">
        <v>93</v>
      </c>
      <c r="G81" s="15">
        <v>45</v>
      </c>
      <c r="H81" s="16">
        <v>127.56</v>
      </c>
      <c r="I81" s="17">
        <f>+Tabla33891034[[#This Row],[PRECIO]]*Tabla33891034[[#This Row],[EXISTENCIA]]</f>
        <v>5740.2</v>
      </c>
    </row>
    <row r="82" spans="2:9" ht="27" x14ac:dyDescent="0.25">
      <c r="B82" s="10" t="s">
        <v>10</v>
      </c>
      <c r="C82" s="11" t="s">
        <v>11</v>
      </c>
      <c r="D82" s="12">
        <v>114</v>
      </c>
      <c r="E82" s="13" t="s">
        <v>37</v>
      </c>
      <c r="F82" s="14" t="s">
        <v>94</v>
      </c>
      <c r="G82" s="15">
        <v>6</v>
      </c>
      <c r="H82" s="16">
        <v>208.92</v>
      </c>
      <c r="I82" s="20">
        <f>+Tabla33891034[[#This Row],[PRECIO]]*Tabla33891034[[#This Row],[EXISTENCIA]]</f>
        <v>1253.52</v>
      </c>
    </row>
    <row r="83" spans="2:9" ht="27" x14ac:dyDescent="0.25">
      <c r="B83" s="10" t="s">
        <v>10</v>
      </c>
      <c r="C83" s="11" t="s">
        <v>11</v>
      </c>
      <c r="D83" s="12">
        <v>115</v>
      </c>
      <c r="E83" s="13" t="s">
        <v>12</v>
      </c>
      <c r="F83" s="14" t="s">
        <v>95</v>
      </c>
      <c r="G83" s="15">
        <v>63</v>
      </c>
      <c r="H83" s="16">
        <v>21.64</v>
      </c>
      <c r="I83" s="17">
        <f>+Tabla33891034[[#This Row],[PRECIO]]*Tabla33891034[[#This Row],[EXISTENCIA]]</f>
        <v>1363.32</v>
      </c>
    </row>
    <row r="84" spans="2:9" ht="27" x14ac:dyDescent="0.25">
      <c r="B84" s="10" t="s">
        <v>10</v>
      </c>
      <c r="C84" s="11" t="s">
        <v>11</v>
      </c>
      <c r="D84" s="12">
        <v>119</v>
      </c>
      <c r="E84" s="13" t="s">
        <v>12</v>
      </c>
      <c r="F84" s="14" t="s">
        <v>96</v>
      </c>
      <c r="G84" s="15">
        <f>158-20</f>
        <v>138</v>
      </c>
      <c r="H84" s="16">
        <v>3.88</v>
      </c>
      <c r="I84" s="17">
        <f>+Tabla33891034[[#This Row],[PRECIO]]*Tabla33891034[[#This Row],[EXISTENCIA]]</f>
        <v>535.43999999999994</v>
      </c>
    </row>
    <row r="85" spans="2:9" ht="27" x14ac:dyDescent="0.25">
      <c r="B85" s="10" t="s">
        <v>10</v>
      </c>
      <c r="C85" s="11" t="s">
        <v>11</v>
      </c>
      <c r="D85" s="12">
        <v>124</v>
      </c>
      <c r="E85" s="13" t="s">
        <v>12</v>
      </c>
      <c r="F85" s="14" t="s">
        <v>97</v>
      </c>
      <c r="G85" s="15">
        <v>504</v>
      </c>
      <c r="H85" s="16">
        <v>18.88</v>
      </c>
      <c r="I85" s="20">
        <f>+Tabla33891034[[#This Row],[PRECIO]]*Tabla33891034[[#This Row],[EXISTENCIA]]</f>
        <v>9515.5199999999986</v>
      </c>
    </row>
    <row r="86" spans="2:9" ht="27" x14ac:dyDescent="0.25">
      <c r="B86" s="10" t="s">
        <v>10</v>
      </c>
      <c r="C86" s="11" t="s">
        <v>11</v>
      </c>
      <c r="D86" s="12">
        <v>121</v>
      </c>
      <c r="E86" s="13" t="s">
        <v>12</v>
      </c>
      <c r="F86" s="14" t="s">
        <v>98</v>
      </c>
      <c r="G86" s="15">
        <v>3</v>
      </c>
      <c r="H86" s="16">
        <v>103</v>
      </c>
      <c r="I86" s="17">
        <f>+Tabla33891034[[#This Row],[PRECIO]]*Tabla33891034[[#This Row],[EXISTENCIA]]</f>
        <v>309</v>
      </c>
    </row>
    <row r="87" spans="2:9" ht="27" x14ac:dyDescent="0.25">
      <c r="B87" s="10" t="s">
        <v>10</v>
      </c>
      <c r="C87" s="11" t="s">
        <v>11</v>
      </c>
      <c r="D87" s="12">
        <v>122</v>
      </c>
      <c r="E87" s="13" t="s">
        <v>12</v>
      </c>
      <c r="F87" s="14" t="s">
        <v>99</v>
      </c>
      <c r="G87" s="15">
        <v>1</v>
      </c>
      <c r="H87" s="16">
        <v>51.83</v>
      </c>
      <c r="I87" s="17">
        <f>+Tabla33891034[[#This Row],[PRECIO]]*Tabla33891034[[#This Row],[EXISTENCIA]]</f>
        <v>51.83</v>
      </c>
    </row>
    <row r="88" spans="2:9" ht="27" x14ac:dyDescent="0.25">
      <c r="B88" s="10" t="s">
        <v>10</v>
      </c>
      <c r="C88" s="11" t="s">
        <v>11</v>
      </c>
      <c r="D88" s="12">
        <v>156</v>
      </c>
      <c r="E88" s="13" t="s">
        <v>12</v>
      </c>
      <c r="F88" s="14" t="s">
        <v>100</v>
      </c>
      <c r="G88" s="15">
        <v>6</v>
      </c>
      <c r="H88" s="16">
        <v>28</v>
      </c>
      <c r="I88" s="17">
        <f>+Tabla33891034[[#This Row],[PRECIO]]*Tabla33891034[[#This Row],[EXISTENCIA]]</f>
        <v>168</v>
      </c>
    </row>
    <row r="89" spans="2:9" ht="27" x14ac:dyDescent="0.25">
      <c r="B89" s="10" t="s">
        <v>10</v>
      </c>
      <c r="C89" s="11" t="s">
        <v>11</v>
      </c>
      <c r="D89" s="12">
        <v>123</v>
      </c>
      <c r="E89" s="13" t="s">
        <v>12</v>
      </c>
      <c r="F89" s="14" t="s">
        <v>101</v>
      </c>
      <c r="G89" s="15">
        <v>91</v>
      </c>
      <c r="H89" s="16">
        <v>20</v>
      </c>
      <c r="I89" s="17">
        <f>+Tabla33891034[[#This Row],[PRECIO]]*Tabla33891034[[#This Row],[EXISTENCIA]]</f>
        <v>1820</v>
      </c>
    </row>
    <row r="90" spans="2:9" ht="15.75" x14ac:dyDescent="0.25">
      <c r="G90" s="22">
        <f>SUBTOTAL(109,Tabla33891034[EXISTENCIA])</f>
        <v>5145</v>
      </c>
      <c r="H90" s="23" t="s">
        <v>102</v>
      </c>
      <c r="I90" s="24">
        <f>SUBTOTAL(109,Tabla33891034[TOTAL VALORES RD$])</f>
        <v>344133.18000000005</v>
      </c>
    </row>
    <row r="91" spans="2:9" ht="15.75" x14ac:dyDescent="0.25">
      <c r="I91" s="1"/>
    </row>
    <row r="92" spans="2:9" ht="15.75" x14ac:dyDescent="0.25">
      <c r="B92" s="25" t="s">
        <v>103</v>
      </c>
      <c r="C92" s="26"/>
      <c r="D92"/>
      <c r="F92" s="27" t="s">
        <v>104</v>
      </c>
      <c r="H92" s="28"/>
    </row>
    <row r="93" spans="2:9" ht="15.75" x14ac:dyDescent="0.25">
      <c r="B93" s="29"/>
      <c r="C93" s="26" t="s">
        <v>105</v>
      </c>
      <c r="D93"/>
      <c r="F93" s="30" t="s">
        <v>106</v>
      </c>
      <c r="H93" s="28"/>
    </row>
    <row r="94" spans="2:9" ht="15.75" x14ac:dyDescent="0.25">
      <c r="B94" s="29"/>
      <c r="C94" s="26" t="s">
        <v>107</v>
      </c>
      <c r="D94"/>
      <c r="F94" s="31" t="s">
        <v>108</v>
      </c>
      <c r="H94" s="28"/>
    </row>
    <row r="95" spans="2:9" ht="15.75" x14ac:dyDescent="0.25">
      <c r="B95" s="29"/>
      <c r="C95" s="26" t="s">
        <v>109</v>
      </c>
      <c r="D95" s="26"/>
      <c r="E95" s="31"/>
      <c r="F95" s="32"/>
      <c r="H95" s="28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2026-01-19T15:14:34Z</dcterms:created>
  <dcterms:modified xsi:type="dcterms:W3CDTF">2026-01-19T15:15:14Z</dcterms:modified>
</cp:coreProperties>
</file>