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Reporte de Ingresos y Egresos\"/>
    </mc:Choice>
  </mc:AlternateContent>
  <xr:revisionPtr revIDLastSave="0" documentId="13_ncr:1_{889A1955-899D-417E-B1F9-7EFCE230A7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4" i="1" l="1"/>
  <c r="I9" i="1"/>
  <c r="H63" i="1" l="1"/>
  <c r="H53" i="1"/>
  <c r="H37" i="1"/>
  <c r="H27" i="1"/>
  <c r="H17" i="1"/>
  <c r="H11" i="1"/>
  <c r="H84" i="1" l="1"/>
  <c r="G53" i="1"/>
  <c r="G37" i="1"/>
  <c r="G27" i="1"/>
  <c r="G17" i="1"/>
  <c r="G11" i="1"/>
  <c r="F37" i="1" l="1"/>
  <c r="F27" i="1"/>
  <c r="F17" i="1"/>
  <c r="F11" i="1"/>
  <c r="F53" i="1"/>
  <c r="I53" i="1" s="1"/>
  <c r="F63" i="1"/>
  <c r="F84" i="1" l="1"/>
  <c r="E27" i="1"/>
  <c r="E63" i="1"/>
  <c r="E37" i="1"/>
  <c r="E17" i="1"/>
  <c r="E11" i="1"/>
  <c r="E84" i="1" l="1"/>
  <c r="D17" i="1"/>
  <c r="D27" i="1"/>
  <c r="D37" i="1"/>
  <c r="I37" i="1" s="1"/>
  <c r="D63" i="1"/>
  <c r="I63" i="1" s="1"/>
  <c r="D11" i="1"/>
  <c r="D84" i="1" l="1"/>
  <c r="C17" i="1"/>
  <c r="C27" i="1"/>
  <c r="C11" i="1"/>
  <c r="C84" i="1" l="1"/>
  <c r="B27" i="1"/>
  <c r="I27" i="1" s="1"/>
  <c r="B17" i="1"/>
  <c r="I17" i="1" s="1"/>
  <c r="B11" i="1"/>
  <c r="I11" i="1" s="1"/>
  <c r="I84" i="1" l="1"/>
  <c r="I85" i="1" s="1"/>
  <c r="B84" i="1"/>
</calcChain>
</file>

<file path=xl/sharedStrings.xml><?xml version="1.0" encoding="utf-8"?>
<sst xmlns="http://schemas.openxmlformats.org/spreadsheetml/2006/main" count="102" uniqueCount="102">
  <si>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</si>
  <si>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</si>
  <si>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</si>
  <si>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</si>
  <si>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</si>
  <si>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</si>
  <si>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Cuenta Bancaria No. 1110212 Cuenta Unica del Tesoro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</si>
  <si>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</si>
  <si>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</si>
  <si>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</si>
  <si>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</si>
  <si>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</si>
  <si>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</si>
  <si>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</si>
  <si>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</si>
  <si>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</si>
  <si>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</si>
  <si>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</si>
  <si>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</si>
  <si>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</si>
  <si>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</si>
  <si>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</si>
  <si>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</si>
  <si>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</si>
  <si>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</si>
  <si>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</si>
  <si>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</si>
  <si>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</si>
  <si>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</si>
  <si>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</si>
  <si>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</si>
  <si>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</si>
  <si>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</si>
  <si>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</si>
  <si>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</si>
  <si>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</si>
  <si>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</si>
  <si>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</si>
  <si>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</si>
  <si>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</si>
  <si>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</si>
  <si>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</si>
  <si>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</si>
  <si>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</si>
  <si>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</si>
  <si>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</si>
  <si>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</si>
  <si>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</si>
  <si>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</si>
  <si>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</si>
  <si>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</si>
  <si>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</si>
  <si>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</si>
  <si>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</si>
  <si>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</si>
  <si>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</si>
  <si>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</si>
  <si>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</si>
  <si>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</si>
  <si>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</si>
  <si>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</si>
  <si>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</si>
  <si>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</si>
  <si>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</si>
  <si>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</si>
  <si>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</si>
  <si>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</si>
  <si>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</si>
  <si>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</si>
  <si>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</si>
  <si>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</si>
  <si>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</si>
  <si>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</si>
  <si>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</si>
  <si>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</si>
  <si>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</si>
  <si>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</si>
  <si>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</si>
  <si>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</si>
  <si>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</si>
  <si>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</si>
  <si>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</si>
  <si>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</si>
  <si>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</si>
  <si>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Total de Egresos </t>
  </si>
  <si>
    <t xml:space="preserve">Reporte de Ingresos y Egresos </t>
  </si>
  <si>
    <t>Marzo</t>
  </si>
  <si>
    <t>Abril</t>
  </si>
  <si>
    <t xml:space="preserve">Analista de Presupuesto </t>
  </si>
  <si>
    <t xml:space="preserve">Encargado División Contabilidad </t>
  </si>
  <si>
    <t xml:space="preserve">  Carlos Castellanos </t>
  </si>
  <si>
    <t>Merary Lantigua</t>
  </si>
  <si>
    <t xml:space="preserve"> </t>
  </si>
  <si>
    <t>Mayo</t>
  </si>
  <si>
    <t xml:space="preserve">Preparado por: </t>
  </si>
  <si>
    <t xml:space="preserve">         Revisado por: </t>
  </si>
  <si>
    <t xml:space="preserve">    Aprobado por: </t>
  </si>
  <si>
    <t>Enc. Dpto. Adm. y Financiero</t>
  </si>
  <si>
    <t xml:space="preserve">  Giancarlo Ricardo </t>
  </si>
  <si>
    <t>Junio</t>
  </si>
  <si>
    <t>Unidad de Análisis Financiero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</si>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</sst>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 readingOrder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164" fontId="3" fillId="0" borderId="2" xfId="0" applyNumberFormat="1" applyFont="1" applyBorder="1"/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/>
    <xf numFmtId="0" fontId="0" fillId="0" borderId="2" xfId="0" applyBorder="1"/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43" fontId="0" fillId="0" borderId="2" xfId="1" applyFont="1" applyBorder="1"/>
    <xf numFmtId="43" fontId="2" fillId="3" borderId="2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8" fillId="3" borderId="2" xfId="0" applyFont="1" applyFill="1" applyBorder="1"/>
    <xf numFmtId="43" fontId="2" fillId="3" borderId="2" xfId="0" applyNumberFormat="1" applyFont="1" applyFill="1" applyBorder="1"/>
    <xf numFmtId="0" fontId="9" fillId="4" borderId="2" xfId="0" applyFont="1" applyFill="1" applyBorder="1" applyAlignment="1">
      <alignment vertical="center"/>
    </xf>
    <xf numFmtId="164" fontId="9" fillId="4" borderId="2" xfId="0" applyNumberFormat="1" applyFont="1" applyFill="1" applyBorder="1"/>
    <xf numFmtId="0" fontId="2" fillId="3" borderId="0" xfId="0" applyFont="1" applyFill="1" applyBorder="1" applyAlignment="1">
      <alignment horizontal="center" vertical="center"/>
    </xf>
    <xf numFmtId="164" fontId="3" fillId="0" borderId="3" xfId="0" applyNumberFormat="1" applyFont="1" applyBorder="1"/>
    <xf numFmtId="0" fontId="7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3" fontId="3" fillId="0" borderId="2" xfId="0" applyNumberFormat="1" applyFont="1" applyBorder="1"/>
    <xf numFmtId="0" fontId="2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top" readingOrder="1"/>
    </xf>
    <xf numFmtId="0" fontId="11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3629025</xdr:colOff>
      <xdr:row>0</xdr:row>
      <xdr:rowOff>0</xdr:rowOff>
    </xdr:from>
    <xdr:to>
      <xdr:col>2</xdr:col>
      <xdr:colOff>19051</xdr:colOff>
      <xdr:row>4</xdr:row>
      <xdr:rowOff>132790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0"/>
          <a:ext cx="2019301" cy="11805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1266825</xdr:colOff>
      <xdr:row>0</xdr:row>
      <xdr:rowOff>114300</xdr:rowOff>
    </xdr:from>
    <xdr:to>
      <xdr:col>6</xdr:col>
      <xdr:colOff>835478</xdr:colOff>
      <xdr:row>4</xdr:row>
      <xdr:rowOff>98076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58350" y="114300"/>
          <a:ext cx="2330903" cy="103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6"/>
  <sheetViews>
    <sheetView tabSelected="1" topLeftCell="A7" zoomScaleNormal="100" workbookViewId="0">
      <selection activeCell="A24" sqref="A24"/>
    </sheetView>
  </sheetViews>
  <sheetFormatPr baseColWidth="10" defaultColWidth="11.42578125" defaultRowHeight="15" x14ac:dyDescent="0.25"/>
  <cols>
    <col min="1" max="1" width="63.7109375" customWidth="1"/>
    <col min="2" max="9" width="20.7109375" customWidth="1"/>
    <col min="10" max="10" width="17.7109375" bestFit="1" customWidth="1"/>
  </cols>
  <sheetData>
    <row r="1" spans="1:10" ht="23.2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</row>
    <row r="2" spans="1:10" ht="21" customHeight="1" x14ac:dyDescent="0.25">
      <c r="A2" s="36" t="s">
        <v>100</v>
      </c>
      <c r="B2" s="36"/>
      <c r="C2" s="36"/>
      <c r="D2" s="36"/>
      <c r="E2" s="36"/>
      <c r="F2" s="36"/>
      <c r="G2" s="36"/>
      <c r="H2" s="36"/>
      <c r="I2" s="36"/>
      <c r="J2" s="2"/>
    </row>
    <row r="3" spans="1:10" ht="15.75" customHeight="1" x14ac:dyDescent="0.25">
      <c r="A3" s="37">
        <v>2022</v>
      </c>
      <c r="B3" s="37"/>
      <c r="C3" s="37"/>
      <c r="D3" s="37"/>
      <c r="E3" s="37"/>
      <c r="F3" s="37"/>
      <c r="G3" s="37"/>
      <c r="H3" s="37"/>
      <c r="I3" s="37"/>
      <c r="J3" s="3"/>
    </row>
    <row r="4" spans="1:10" ht="22.5" customHeight="1" x14ac:dyDescent="0.25">
      <c r="A4" s="36" t="s">
        <v>85</v>
      </c>
      <c r="B4" s="36"/>
      <c r="C4" s="36"/>
      <c r="D4" s="36"/>
      <c r="E4" s="36"/>
      <c r="F4" s="36"/>
      <c r="G4" s="36"/>
      <c r="H4" s="36"/>
      <c r="I4" s="36"/>
      <c r="J4" s="3"/>
    </row>
    <row r="5" spans="1:10" ht="18.75" x14ac:dyDescent="0.25">
      <c r="A5" s="38" t="s">
        <v>1</v>
      </c>
      <c r="B5" s="38"/>
      <c r="C5" s="38"/>
      <c r="D5" s="38"/>
      <c r="E5" s="38"/>
      <c r="F5" s="38"/>
      <c r="G5" s="38"/>
      <c r="H5" s="38"/>
      <c r="I5" s="38"/>
    </row>
    <row r="6" spans="1:10" ht="25.5" customHeight="1" x14ac:dyDescent="0.25">
      <c r="A6" s="39" t="s">
        <v>2</v>
      </c>
      <c r="B6" s="42" t="s">
        <v>3</v>
      </c>
      <c r="C6" s="42"/>
      <c r="D6" s="42"/>
      <c r="E6" s="42"/>
      <c r="F6" s="42"/>
      <c r="G6" s="42"/>
      <c r="H6" s="42"/>
      <c r="I6" s="43"/>
    </row>
    <row r="7" spans="1:10" ht="25.5" customHeight="1" x14ac:dyDescent="0.25">
      <c r="A7" s="40"/>
      <c r="B7" s="30"/>
      <c r="C7" s="13"/>
      <c r="D7" s="21"/>
      <c r="E7" s="27"/>
      <c r="F7" s="30"/>
      <c r="G7" s="30"/>
      <c r="H7" s="30"/>
      <c r="I7" s="4"/>
    </row>
    <row r="8" spans="1:10" x14ac:dyDescent="0.25">
      <c r="A8" s="41"/>
      <c r="B8" s="31" t="s">
        <v>4</v>
      </c>
      <c r="C8" s="25" t="s">
        <v>82</v>
      </c>
      <c r="D8" s="25" t="s">
        <v>86</v>
      </c>
      <c r="E8" s="25" t="s">
        <v>87</v>
      </c>
      <c r="F8" s="25" t="s">
        <v>93</v>
      </c>
      <c r="G8" s="25" t="s">
        <v>99</v>
      </c>
      <c r="H8" s="25" t="s">
        <v>101</v>
      </c>
      <c r="I8" s="25" t="s">
        <v>5</v>
      </c>
    </row>
    <row r="9" spans="1:10" ht="45" customHeight="1" x14ac:dyDescent="0.25">
      <c r="A9" s="23" t="s">
        <v>6</v>
      </c>
      <c r="B9" s="24" t="s">
        <v>7</v>
      </c>
      <c r="C9" s="24"/>
      <c r="D9" s="24"/>
      <c r="E9" s="24"/>
      <c r="F9" s="24"/>
      <c r="G9" s="24"/>
      <c r="H9" s="24"/>
      <c r="I9" s="15">
        <f>33433406+16716703+16716703+249937333.67+16716703+16716703+16716703</f>
        <v>366954254.66999996</v>
      </c>
    </row>
    <row r="10" spans="1:10" x14ac:dyDescent="0.25">
      <c r="A10" s="5" t="s">
        <v>8</v>
      </c>
      <c r="B10" s="6"/>
      <c r="C10" s="6"/>
      <c r="D10" s="6"/>
      <c r="E10" s="6"/>
      <c r="F10" s="6"/>
      <c r="G10" s="6"/>
      <c r="H10" s="6"/>
      <c r="I10" s="22"/>
    </row>
    <row r="11" spans="1:10" x14ac:dyDescent="0.25">
      <c r="A11" s="8" t="s">
        <v>9</v>
      </c>
      <c r="B11" s="7">
        <f t="shared" ref="B11:E11" si="0">+B12+B13+B16</f>
        <v>6399833.3200000003</v>
      </c>
      <c r="C11" s="7">
        <f t="shared" si="0"/>
        <v>8454817.7599999998</v>
      </c>
      <c r="D11" s="7">
        <f t="shared" si="0"/>
        <v>7463064.46</v>
      </c>
      <c r="E11" s="7">
        <f t="shared" si="0"/>
        <v>11162028.32</v>
      </c>
      <c r="F11" s="7">
        <f>+F12+F13+F16</f>
        <v>8410544.7899999991</v>
      </c>
      <c r="G11" s="7">
        <f t="shared" ref="G11:H11" si="1">+G12+G13+G16</f>
        <v>8043475.3200000003</v>
      </c>
      <c r="H11" s="7">
        <f t="shared" si="1"/>
        <v>7839836.54</v>
      </c>
      <c r="I11" s="7">
        <f>+B11+C11+D11+E11+F11+G11+H11</f>
        <v>57773600.509999998</v>
      </c>
    </row>
    <row r="12" spans="1:10" x14ac:dyDescent="0.25">
      <c r="A12" s="9" t="s">
        <v>10</v>
      </c>
      <c r="B12" s="10">
        <v>5203313.34</v>
      </c>
      <c r="C12" s="10">
        <v>6117833.3499999996</v>
      </c>
      <c r="D12" s="14">
        <v>5647987.0999999996</v>
      </c>
      <c r="E12" s="14">
        <v>5622223.5</v>
      </c>
      <c r="F12" s="14">
        <v>6043708.5</v>
      </c>
      <c r="G12" s="14">
        <v>6076966.6699999999</v>
      </c>
      <c r="H12" s="14">
        <v>5910700</v>
      </c>
      <c r="I12" s="11"/>
    </row>
    <row r="13" spans="1:10" x14ac:dyDescent="0.25">
      <c r="A13" s="9" t="s">
        <v>11</v>
      </c>
      <c r="B13" s="10">
        <v>425000</v>
      </c>
      <c r="C13" s="10">
        <v>1443000</v>
      </c>
      <c r="D13" s="14">
        <v>1004000</v>
      </c>
      <c r="E13" s="14">
        <v>4735300</v>
      </c>
      <c r="F13" s="14">
        <v>1507800</v>
      </c>
      <c r="G13" s="14">
        <v>1067000</v>
      </c>
      <c r="H13" s="14">
        <v>1053666.67</v>
      </c>
      <c r="I13" s="11"/>
    </row>
    <row r="14" spans="1:10" x14ac:dyDescent="0.25">
      <c r="A14" s="9" t="s">
        <v>12</v>
      </c>
      <c r="B14" s="11"/>
      <c r="C14" s="11"/>
      <c r="D14" s="11"/>
      <c r="E14" s="11"/>
      <c r="F14" s="11"/>
      <c r="G14" s="11"/>
      <c r="H14" s="11"/>
      <c r="I14" s="11"/>
    </row>
    <row r="15" spans="1:10" x14ac:dyDescent="0.25">
      <c r="A15" s="9" t="s">
        <v>13</v>
      </c>
      <c r="B15" s="11"/>
      <c r="C15" s="11"/>
      <c r="D15" s="11"/>
      <c r="E15" s="11"/>
      <c r="F15" s="11"/>
      <c r="G15" s="11"/>
      <c r="H15" s="11"/>
      <c r="I15" s="11"/>
    </row>
    <row r="16" spans="1:10" x14ac:dyDescent="0.25">
      <c r="A16" s="9" t="s">
        <v>14</v>
      </c>
      <c r="B16" s="10">
        <v>771519.98</v>
      </c>
      <c r="C16" s="10">
        <v>893984.41</v>
      </c>
      <c r="D16" s="14">
        <v>811077.36</v>
      </c>
      <c r="E16" s="14">
        <v>804504.82</v>
      </c>
      <c r="F16" s="14">
        <v>859036.29</v>
      </c>
      <c r="G16" s="14">
        <v>899508.65</v>
      </c>
      <c r="H16" s="14">
        <v>875469.87</v>
      </c>
      <c r="I16" s="11"/>
    </row>
    <row r="17" spans="1:9" x14ac:dyDescent="0.25">
      <c r="A17" s="8" t="s">
        <v>15</v>
      </c>
      <c r="B17" s="7">
        <f t="shared" ref="B17" si="2">+B18+B25</f>
        <v>143549.54</v>
      </c>
      <c r="C17" s="7">
        <f>+C18+C22+C23+C25</f>
        <v>1348285.76</v>
      </c>
      <c r="D17" s="7">
        <f>+D18+D19+D22+D23+D24+D25+D26</f>
        <v>8805506.3599999994</v>
      </c>
      <c r="E17" s="7">
        <f>+E18+E19+E22+E23+E24+E25+E26</f>
        <v>2046694.43</v>
      </c>
      <c r="F17" s="7">
        <f>+F18+F19+F22+F23+F24+F25+F26</f>
        <v>2399728.52</v>
      </c>
      <c r="G17" s="7">
        <f>+G18+G19+G22+G23+G24+G25+G26</f>
        <v>1968269.17</v>
      </c>
      <c r="H17" s="7">
        <f>SUM(H18:H26)</f>
        <v>4465735.62</v>
      </c>
      <c r="I17" s="7">
        <f>+B17+C17+D17+E17+F17+G17+H17</f>
        <v>21177769.399999999</v>
      </c>
    </row>
    <row r="18" spans="1:9" x14ac:dyDescent="0.25">
      <c r="A18" s="9" t="s">
        <v>16</v>
      </c>
      <c r="B18" s="10">
        <v>137549.54</v>
      </c>
      <c r="C18" s="10">
        <v>422637.15</v>
      </c>
      <c r="D18" s="14">
        <v>418073.24</v>
      </c>
      <c r="E18" s="14">
        <v>596782.11</v>
      </c>
      <c r="F18" s="14">
        <v>281755.87</v>
      </c>
      <c r="G18" s="14">
        <v>421273.58</v>
      </c>
      <c r="H18" s="14">
        <v>446003.54</v>
      </c>
      <c r="I18" s="11"/>
    </row>
    <row r="19" spans="1:9" x14ac:dyDescent="0.25">
      <c r="A19" s="9" t="s">
        <v>17</v>
      </c>
      <c r="B19" s="11"/>
      <c r="C19" s="11"/>
      <c r="D19" s="14">
        <v>13688</v>
      </c>
      <c r="E19" s="14"/>
      <c r="F19" s="14"/>
      <c r="G19" s="14"/>
      <c r="H19" s="14">
        <v>165200</v>
      </c>
      <c r="I19" s="11"/>
    </row>
    <row r="20" spans="1:9" x14ac:dyDescent="0.25">
      <c r="A20" s="9" t="s">
        <v>18</v>
      </c>
      <c r="B20" s="11"/>
      <c r="C20" s="11"/>
      <c r="D20" s="14"/>
      <c r="E20" s="14"/>
      <c r="F20" s="14"/>
      <c r="G20" s="14"/>
      <c r="H20" s="14">
        <v>176676.06</v>
      </c>
      <c r="I20" s="11"/>
    </row>
    <row r="21" spans="1:9" x14ac:dyDescent="0.25">
      <c r="A21" s="9" t="s">
        <v>19</v>
      </c>
      <c r="B21" s="11"/>
      <c r="C21" s="11"/>
      <c r="D21" s="14"/>
      <c r="E21" s="14"/>
      <c r="F21" s="14"/>
      <c r="G21" s="14"/>
      <c r="H21" s="14">
        <v>65928</v>
      </c>
      <c r="I21" s="11"/>
    </row>
    <row r="22" spans="1:9" x14ac:dyDescent="0.25">
      <c r="A22" s="9" t="s">
        <v>20</v>
      </c>
      <c r="B22" s="11"/>
      <c r="C22" s="14">
        <v>41300</v>
      </c>
      <c r="D22" s="14">
        <v>562015.12</v>
      </c>
      <c r="E22" s="14">
        <v>1030979.66</v>
      </c>
      <c r="F22" s="14">
        <v>1362722.81</v>
      </c>
      <c r="G22" s="14">
        <v>860221.41</v>
      </c>
      <c r="H22" s="14">
        <v>189174.66</v>
      </c>
      <c r="I22" s="11"/>
    </row>
    <row r="23" spans="1:9" x14ac:dyDescent="0.25">
      <c r="A23" s="9" t="s">
        <v>21</v>
      </c>
      <c r="B23" s="11"/>
      <c r="C23" s="14">
        <v>858398.61</v>
      </c>
      <c r="D23" s="14">
        <v>307858.09000000003</v>
      </c>
      <c r="E23" s="14">
        <v>301857.15999999997</v>
      </c>
      <c r="F23" s="14">
        <v>317508.07</v>
      </c>
      <c r="G23" s="14">
        <v>344510.18</v>
      </c>
      <c r="H23" s="14">
        <v>347668.06</v>
      </c>
      <c r="I23" s="11"/>
    </row>
    <row r="24" spans="1:9" ht="30" x14ac:dyDescent="0.25">
      <c r="A24" s="9" t="s">
        <v>22</v>
      </c>
      <c r="B24" s="11"/>
      <c r="C24" s="14"/>
      <c r="D24" s="14">
        <v>113553.77</v>
      </c>
      <c r="E24" s="14">
        <v>3215.5</v>
      </c>
      <c r="F24" s="14">
        <v>24721.5</v>
      </c>
      <c r="G24" s="14"/>
      <c r="H24" s="14">
        <v>3722.9</v>
      </c>
      <c r="I24" s="11"/>
    </row>
    <row r="25" spans="1:9" x14ac:dyDescent="0.25">
      <c r="A25" s="9" t="s">
        <v>23</v>
      </c>
      <c r="B25" s="10">
        <v>6000</v>
      </c>
      <c r="C25" s="10">
        <v>25950</v>
      </c>
      <c r="D25" s="14">
        <v>7379818.1399999997</v>
      </c>
      <c r="E25" s="14">
        <v>60614</v>
      </c>
      <c r="F25" s="14">
        <v>292182.46999999997</v>
      </c>
      <c r="G25" s="14">
        <v>156510</v>
      </c>
      <c r="H25" s="14">
        <v>2095814.34</v>
      </c>
      <c r="I25" s="11"/>
    </row>
    <row r="26" spans="1:9" x14ac:dyDescent="0.25">
      <c r="A26" s="9" t="s">
        <v>24</v>
      </c>
      <c r="B26" s="11"/>
      <c r="C26" s="11"/>
      <c r="D26" s="14">
        <v>10500</v>
      </c>
      <c r="E26" s="14">
        <v>53246</v>
      </c>
      <c r="F26" s="14">
        <v>120837.8</v>
      </c>
      <c r="G26" s="14">
        <v>185754</v>
      </c>
      <c r="H26" s="14">
        <v>975548.06</v>
      </c>
      <c r="I26" s="11"/>
    </row>
    <row r="27" spans="1:9" x14ac:dyDescent="0.25">
      <c r="A27" s="8" t="s">
        <v>25</v>
      </c>
      <c r="B27" s="7">
        <f t="shared" ref="B27:C27" si="3">+B34</f>
        <v>190350</v>
      </c>
      <c r="C27" s="7">
        <f t="shared" si="3"/>
        <v>229200</v>
      </c>
      <c r="D27" s="7">
        <f>+D28+D30+D34+D36</f>
        <v>2880575.6</v>
      </c>
      <c r="E27" s="7">
        <f>+E35</f>
        <v>238700</v>
      </c>
      <c r="F27" s="7">
        <f>+F28+F29+F30+F34+F36</f>
        <v>578127.92000000004</v>
      </c>
      <c r="G27" s="7">
        <f>+G28+G30+G34+G36+G29</f>
        <v>883857.61</v>
      </c>
      <c r="H27" s="7">
        <f>SUM(H28:H36)</f>
        <v>1000390.8699999999</v>
      </c>
      <c r="I27" s="7">
        <f>+B27+C27+D27+E27+F27+G27+H27</f>
        <v>6001202</v>
      </c>
    </row>
    <row r="28" spans="1:9" x14ac:dyDescent="0.25">
      <c r="A28" s="9" t="s">
        <v>26</v>
      </c>
      <c r="B28" s="11"/>
      <c r="C28" s="11"/>
      <c r="D28" s="14">
        <v>15900</v>
      </c>
      <c r="E28" s="14"/>
      <c r="F28" s="14">
        <v>42657.21</v>
      </c>
      <c r="G28" s="14"/>
      <c r="H28" s="14">
        <v>20400</v>
      </c>
      <c r="I28" s="11"/>
    </row>
    <row r="29" spans="1:9" x14ac:dyDescent="0.25">
      <c r="A29" s="9" t="s">
        <v>27</v>
      </c>
      <c r="B29" s="11"/>
      <c r="C29" s="11"/>
      <c r="D29" s="14"/>
      <c r="E29" s="14"/>
      <c r="F29" s="14">
        <v>30680</v>
      </c>
      <c r="G29" s="14">
        <v>430522.41</v>
      </c>
      <c r="H29" s="14">
        <v>136644</v>
      </c>
      <c r="I29" s="11"/>
    </row>
    <row r="30" spans="1:9" x14ac:dyDescent="0.25">
      <c r="A30" s="9" t="s">
        <v>28</v>
      </c>
      <c r="B30" s="11"/>
      <c r="C30" s="11"/>
      <c r="D30" s="14">
        <v>240956</v>
      </c>
      <c r="E30" s="14"/>
      <c r="F30" s="14">
        <v>108740.07</v>
      </c>
      <c r="G30" s="14"/>
      <c r="H30" s="14">
        <v>90049.1</v>
      </c>
      <c r="I30" s="11"/>
    </row>
    <row r="31" spans="1:9" x14ac:dyDescent="0.25">
      <c r="A31" s="9" t="s">
        <v>29</v>
      </c>
      <c r="B31" s="11"/>
      <c r="C31" s="11"/>
      <c r="D31" s="14"/>
      <c r="E31" s="14"/>
      <c r="F31" s="14"/>
      <c r="G31" s="14"/>
      <c r="H31" s="14">
        <v>78273.38</v>
      </c>
      <c r="I31" s="11"/>
    </row>
    <row r="32" spans="1:9" x14ac:dyDescent="0.25">
      <c r="A32" s="9" t="s">
        <v>30</v>
      </c>
      <c r="B32" s="11"/>
      <c r="C32" s="11"/>
      <c r="D32" s="14"/>
      <c r="E32" s="14"/>
      <c r="F32" s="14"/>
      <c r="G32" s="14"/>
      <c r="H32" s="14">
        <v>42276.1</v>
      </c>
      <c r="I32" s="11"/>
    </row>
    <row r="33" spans="1:9" x14ac:dyDescent="0.25">
      <c r="A33" s="9" t="s">
        <v>31</v>
      </c>
      <c r="B33" s="11"/>
      <c r="C33" s="11"/>
      <c r="D33" s="14"/>
      <c r="E33" s="14"/>
      <c r="F33" s="14"/>
      <c r="G33" s="14"/>
      <c r="H33" s="14"/>
      <c r="I33" s="11"/>
    </row>
    <row r="34" spans="1:9" ht="30" x14ac:dyDescent="0.25">
      <c r="A34" s="9" t="s">
        <v>32</v>
      </c>
      <c r="B34" s="10">
        <v>190350</v>
      </c>
      <c r="C34" s="10">
        <v>229200</v>
      </c>
      <c r="D34" s="14">
        <v>240200</v>
      </c>
      <c r="E34" s="14"/>
      <c r="F34" s="14">
        <v>249157.37</v>
      </c>
      <c r="G34" s="14">
        <v>267200</v>
      </c>
      <c r="H34" s="14">
        <v>250700</v>
      </c>
      <c r="I34" s="11"/>
    </row>
    <row r="35" spans="1:9" ht="30" x14ac:dyDescent="0.25">
      <c r="A35" s="9" t="s">
        <v>33</v>
      </c>
      <c r="B35" s="11"/>
      <c r="C35" s="11"/>
      <c r="D35" s="11"/>
      <c r="E35" s="14">
        <v>238700</v>
      </c>
      <c r="F35" s="14"/>
      <c r="G35" s="14"/>
      <c r="H35" s="14"/>
      <c r="I35" s="11"/>
    </row>
    <row r="36" spans="1:9" x14ac:dyDescent="0.25">
      <c r="A36" s="9" t="s">
        <v>34</v>
      </c>
      <c r="B36" s="11"/>
      <c r="C36" s="11"/>
      <c r="D36" s="14">
        <v>2383519.6</v>
      </c>
      <c r="E36" s="14"/>
      <c r="F36" s="14">
        <v>146893.26999999999</v>
      </c>
      <c r="G36" s="14">
        <v>186135.2</v>
      </c>
      <c r="H36" s="14">
        <v>382048.29</v>
      </c>
      <c r="I36" s="11"/>
    </row>
    <row r="37" spans="1:9" x14ac:dyDescent="0.25">
      <c r="A37" s="8" t="s">
        <v>35</v>
      </c>
      <c r="B37" s="11"/>
      <c r="C37" s="11"/>
      <c r="D37" s="26">
        <f>+D44</f>
        <v>303082.48</v>
      </c>
      <c r="E37" s="26">
        <f>+E44</f>
        <v>318724.18</v>
      </c>
      <c r="F37" s="26">
        <f>+F44</f>
        <v>176573.41</v>
      </c>
      <c r="G37" s="26">
        <f>+G44</f>
        <v>0</v>
      </c>
      <c r="H37" s="26">
        <f>+H44</f>
        <v>489635.45</v>
      </c>
      <c r="I37" s="26">
        <f>+D37+E37+F37+H37</f>
        <v>1288015.52</v>
      </c>
    </row>
    <row r="38" spans="1:9" x14ac:dyDescent="0.25">
      <c r="A38" s="9" t="s">
        <v>36</v>
      </c>
      <c r="B38" s="11"/>
      <c r="C38" s="11"/>
      <c r="D38" s="11"/>
      <c r="E38" s="11"/>
      <c r="F38" s="11"/>
      <c r="G38" s="11"/>
      <c r="H38" s="11"/>
      <c r="I38" s="11"/>
    </row>
    <row r="39" spans="1:9" ht="30" x14ac:dyDescent="0.25">
      <c r="A39" s="9" t="s">
        <v>37</v>
      </c>
      <c r="B39" s="11"/>
      <c r="C39" s="11"/>
      <c r="D39" s="11"/>
      <c r="E39" s="11"/>
      <c r="F39" s="11"/>
      <c r="G39" s="11"/>
      <c r="H39" s="11"/>
      <c r="I39" s="11"/>
    </row>
    <row r="40" spans="1:9" ht="30" x14ac:dyDescent="0.25">
      <c r="A40" s="9" t="s">
        <v>38</v>
      </c>
      <c r="B40" s="11"/>
      <c r="C40" s="11"/>
      <c r="D40" s="11"/>
      <c r="E40" s="11"/>
      <c r="F40" s="11"/>
      <c r="G40" s="11"/>
      <c r="H40" s="11"/>
      <c r="I40" s="11"/>
    </row>
    <row r="41" spans="1:9" ht="30" x14ac:dyDescent="0.25">
      <c r="A41" s="9" t="s">
        <v>39</v>
      </c>
      <c r="B41" s="11"/>
      <c r="C41" s="11"/>
      <c r="D41" s="11"/>
      <c r="E41" s="11"/>
      <c r="F41" s="11"/>
      <c r="G41" s="11"/>
      <c r="H41" s="11"/>
      <c r="I41" s="11"/>
    </row>
    <row r="42" spans="1:9" ht="30" x14ac:dyDescent="0.25">
      <c r="A42" s="9" t="s">
        <v>40</v>
      </c>
      <c r="B42" s="11"/>
      <c r="C42" s="11"/>
      <c r="D42" s="11"/>
      <c r="E42" s="11"/>
      <c r="F42" s="11"/>
      <c r="G42" s="11"/>
      <c r="H42" s="11"/>
      <c r="I42" s="11"/>
    </row>
    <row r="43" spans="1:9" x14ac:dyDescent="0.25">
      <c r="A43" s="9" t="s">
        <v>41</v>
      </c>
      <c r="B43" s="11"/>
      <c r="C43" s="11"/>
      <c r="D43" s="11"/>
      <c r="E43" s="11"/>
      <c r="F43" s="11"/>
      <c r="G43" s="11"/>
      <c r="H43" s="11"/>
      <c r="I43" s="11"/>
    </row>
    <row r="44" spans="1:9" x14ac:dyDescent="0.25">
      <c r="A44" s="9" t="s">
        <v>42</v>
      </c>
      <c r="B44" s="11"/>
      <c r="C44" s="11"/>
      <c r="D44" s="14">
        <v>303082.48</v>
      </c>
      <c r="E44" s="14">
        <v>318724.18</v>
      </c>
      <c r="F44" s="14">
        <v>176573.41</v>
      </c>
      <c r="G44" s="14"/>
      <c r="H44" s="14">
        <v>489635.45</v>
      </c>
      <c r="I44" s="11"/>
    </row>
    <row r="45" spans="1:9" ht="30" x14ac:dyDescent="0.25">
      <c r="A45" s="9" t="s">
        <v>43</v>
      </c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8" t="s">
        <v>44</v>
      </c>
      <c r="B46" s="11"/>
      <c r="C46" s="11"/>
      <c r="D46" s="11"/>
      <c r="E46" s="11"/>
      <c r="F46" s="11"/>
      <c r="G46" s="11"/>
      <c r="H46" s="11"/>
      <c r="I46" s="11"/>
    </row>
    <row r="47" spans="1:9" x14ac:dyDescent="0.25">
      <c r="A47" s="9" t="s">
        <v>45</v>
      </c>
      <c r="B47" s="11"/>
      <c r="C47" s="11"/>
      <c r="D47" s="11"/>
      <c r="E47" s="11"/>
      <c r="F47" s="11"/>
      <c r="G47" s="11"/>
      <c r="H47" s="11"/>
      <c r="I47" s="11"/>
    </row>
    <row r="48" spans="1:9" ht="30" x14ac:dyDescent="0.25">
      <c r="A48" s="9" t="s">
        <v>46</v>
      </c>
      <c r="B48" s="11"/>
      <c r="C48" s="11"/>
      <c r="D48" s="11"/>
      <c r="E48" s="11"/>
      <c r="F48" s="11"/>
      <c r="G48" s="11"/>
      <c r="H48" s="11"/>
      <c r="I48" s="11"/>
    </row>
    <row r="49" spans="1:9" ht="30" x14ac:dyDescent="0.25">
      <c r="A49" s="9" t="s">
        <v>47</v>
      </c>
      <c r="B49" s="11"/>
      <c r="C49" s="11"/>
      <c r="D49" s="11"/>
      <c r="E49" s="11"/>
      <c r="F49" s="11"/>
      <c r="G49" s="11"/>
      <c r="H49" s="11"/>
      <c r="I49" s="11"/>
    </row>
    <row r="50" spans="1:9" ht="30" x14ac:dyDescent="0.25">
      <c r="A50" s="9" t="s">
        <v>48</v>
      </c>
      <c r="B50" s="11"/>
      <c r="C50" s="11"/>
      <c r="D50" s="11"/>
      <c r="E50" s="11"/>
      <c r="F50" s="11"/>
      <c r="G50" s="11"/>
      <c r="H50" s="11"/>
      <c r="I50" s="11"/>
    </row>
    <row r="51" spans="1:9" x14ac:dyDescent="0.25">
      <c r="A51" s="9" t="s">
        <v>49</v>
      </c>
      <c r="B51" s="11"/>
      <c r="C51" s="11"/>
      <c r="D51" s="11"/>
      <c r="E51" s="11"/>
      <c r="F51" s="11"/>
      <c r="G51" s="11"/>
      <c r="H51" s="11"/>
      <c r="I51" s="11"/>
    </row>
    <row r="52" spans="1:9" ht="30" x14ac:dyDescent="0.25">
      <c r="A52" s="9" t="s">
        <v>50</v>
      </c>
      <c r="B52" s="11"/>
      <c r="C52" s="11"/>
      <c r="D52" s="11"/>
      <c r="E52" s="11"/>
      <c r="F52" s="11"/>
      <c r="G52" s="11"/>
      <c r="H52" s="11"/>
      <c r="I52" s="11"/>
    </row>
    <row r="53" spans="1:9" x14ac:dyDescent="0.25">
      <c r="A53" s="8" t="s">
        <v>51</v>
      </c>
      <c r="B53" s="11"/>
      <c r="C53" s="11"/>
      <c r="D53" s="11"/>
      <c r="E53" s="11"/>
      <c r="F53" s="26">
        <f>+F58</f>
        <v>100848.41</v>
      </c>
      <c r="G53" s="26">
        <f>+G58</f>
        <v>0</v>
      </c>
      <c r="H53" s="26">
        <f>+H54</f>
        <v>65231.19</v>
      </c>
      <c r="I53" s="26">
        <f>+F53+H53</f>
        <v>166079.6</v>
      </c>
    </row>
    <row r="54" spans="1:9" x14ac:dyDescent="0.25">
      <c r="A54" s="9" t="s">
        <v>52</v>
      </c>
      <c r="B54" s="11"/>
      <c r="C54" s="11"/>
      <c r="D54" s="11"/>
      <c r="E54" s="11"/>
      <c r="F54" s="11"/>
      <c r="G54" s="11"/>
      <c r="H54" s="14">
        <v>65231.19</v>
      </c>
      <c r="I54" s="11"/>
    </row>
    <row r="55" spans="1:9" ht="30" x14ac:dyDescent="0.25">
      <c r="A55" s="9" t="s">
        <v>53</v>
      </c>
      <c r="B55" s="11"/>
      <c r="C55" s="11"/>
      <c r="D55" s="11"/>
      <c r="E55" s="11"/>
      <c r="F55" s="11"/>
      <c r="G55" s="11"/>
      <c r="H55" s="11"/>
      <c r="I55" s="11"/>
    </row>
    <row r="56" spans="1:9" x14ac:dyDescent="0.25">
      <c r="A56" s="9" t="s">
        <v>54</v>
      </c>
      <c r="B56" s="11"/>
      <c r="C56" s="11"/>
      <c r="D56" s="11"/>
      <c r="E56" s="11"/>
      <c r="F56" s="11"/>
      <c r="G56" s="11"/>
      <c r="H56" s="11"/>
      <c r="I56" s="11"/>
    </row>
    <row r="57" spans="1:9" x14ac:dyDescent="0.25">
      <c r="A57" s="9" t="s">
        <v>55</v>
      </c>
      <c r="B57" s="11"/>
      <c r="C57" s="11"/>
      <c r="D57" s="11"/>
      <c r="E57" s="11"/>
      <c r="F57" s="11"/>
      <c r="G57" s="11"/>
      <c r="H57" s="11"/>
      <c r="I57" s="11"/>
    </row>
    <row r="58" spans="1:9" x14ac:dyDescent="0.25">
      <c r="A58" s="9" t="s">
        <v>56</v>
      </c>
      <c r="B58" s="11"/>
      <c r="C58" s="11"/>
      <c r="D58" s="11"/>
      <c r="E58" s="11"/>
      <c r="F58" s="14">
        <v>100848.41</v>
      </c>
      <c r="G58" s="14"/>
      <c r="H58" s="14"/>
      <c r="I58" s="11"/>
    </row>
    <row r="59" spans="1:9" x14ac:dyDescent="0.25">
      <c r="A59" s="9" t="s">
        <v>57</v>
      </c>
      <c r="B59" s="11"/>
      <c r="C59" s="11"/>
      <c r="D59" s="11"/>
      <c r="E59" s="11"/>
      <c r="F59" s="11"/>
      <c r="G59" s="11"/>
      <c r="H59" s="11"/>
      <c r="I59" s="11"/>
    </row>
    <row r="60" spans="1:9" x14ac:dyDescent="0.25">
      <c r="A60" s="9" t="s">
        <v>58</v>
      </c>
      <c r="B60" s="11"/>
      <c r="C60" s="11"/>
      <c r="D60" s="11"/>
      <c r="E60" s="11"/>
      <c r="F60" s="11"/>
      <c r="G60" s="11"/>
      <c r="H60" s="11"/>
      <c r="I60" s="11"/>
    </row>
    <row r="61" spans="1:9" x14ac:dyDescent="0.25">
      <c r="A61" s="9" t="s">
        <v>59</v>
      </c>
      <c r="B61" s="11"/>
      <c r="C61" s="11"/>
      <c r="D61" s="11"/>
      <c r="E61" s="11"/>
      <c r="F61" s="11"/>
      <c r="G61" s="11"/>
      <c r="H61" s="11"/>
      <c r="I61" s="11"/>
    </row>
    <row r="62" spans="1:9" ht="30" x14ac:dyDescent="0.25">
      <c r="A62" s="9" t="s">
        <v>60</v>
      </c>
      <c r="B62" s="11"/>
      <c r="C62" s="11"/>
      <c r="D62" s="11"/>
      <c r="E62" s="11"/>
      <c r="F62" s="11"/>
      <c r="G62" s="11"/>
      <c r="H62" s="11"/>
      <c r="I62" s="11"/>
    </row>
    <row r="63" spans="1:9" x14ac:dyDescent="0.25">
      <c r="A63" s="8" t="s">
        <v>61</v>
      </c>
      <c r="B63" s="11"/>
      <c r="C63" s="11"/>
      <c r="D63" s="26">
        <f>+D64</f>
        <v>10549757.619999999</v>
      </c>
      <c r="E63" s="26">
        <f>+E64</f>
        <v>7477642.7300000004</v>
      </c>
      <c r="F63" s="26">
        <f>+F64</f>
        <v>0</v>
      </c>
      <c r="G63" s="26"/>
      <c r="H63" s="26">
        <f>+H64</f>
        <v>11930376.449999999</v>
      </c>
      <c r="I63" s="26">
        <f>+D63+E63+H63</f>
        <v>29957776.800000001</v>
      </c>
    </row>
    <row r="64" spans="1:9" x14ac:dyDescent="0.25">
      <c r="A64" s="9" t="s">
        <v>62</v>
      </c>
      <c r="B64" s="11"/>
      <c r="C64" s="11"/>
      <c r="D64" s="14">
        <v>10549757.619999999</v>
      </c>
      <c r="E64" s="14">
        <v>7477642.7300000004</v>
      </c>
      <c r="F64" s="14"/>
      <c r="G64" s="14"/>
      <c r="H64" s="14">
        <v>11930376.449999999</v>
      </c>
      <c r="I64" s="11"/>
    </row>
    <row r="65" spans="1:9" x14ac:dyDescent="0.25">
      <c r="A65" s="9" t="s">
        <v>63</v>
      </c>
      <c r="B65" s="11"/>
      <c r="C65" s="11"/>
      <c r="D65" s="11"/>
      <c r="E65" s="11"/>
      <c r="F65" s="11"/>
      <c r="G65" s="11"/>
      <c r="H65" s="11"/>
      <c r="I65" s="11"/>
    </row>
    <row r="66" spans="1:9" x14ac:dyDescent="0.25">
      <c r="A66" s="9" t="s">
        <v>64</v>
      </c>
      <c r="B66" s="11"/>
      <c r="C66" s="11"/>
      <c r="D66" s="11"/>
      <c r="E66" s="11"/>
      <c r="F66" s="11"/>
      <c r="G66" s="11"/>
      <c r="H66" s="11"/>
      <c r="I66" s="11"/>
    </row>
    <row r="67" spans="1:9" ht="30" x14ac:dyDescent="0.25">
      <c r="A67" s="9" t="s">
        <v>65</v>
      </c>
      <c r="B67" s="11"/>
      <c r="C67" s="11"/>
      <c r="D67" s="11"/>
      <c r="E67" s="11"/>
      <c r="F67" s="11"/>
      <c r="G67" s="11"/>
      <c r="H67" s="11"/>
      <c r="I67" s="11"/>
    </row>
    <row r="68" spans="1:9" x14ac:dyDescent="0.25">
      <c r="A68" s="8" t="s">
        <v>66</v>
      </c>
      <c r="B68" s="11"/>
      <c r="C68" s="11"/>
      <c r="D68" s="11"/>
      <c r="E68" s="11"/>
      <c r="F68" s="11"/>
      <c r="G68" s="11"/>
      <c r="H68" s="11"/>
      <c r="I68" s="11"/>
    </row>
    <row r="69" spans="1:9" x14ac:dyDescent="0.25">
      <c r="A69" s="9" t="s">
        <v>67</v>
      </c>
      <c r="B69" s="11"/>
      <c r="C69" s="11"/>
      <c r="D69" s="11"/>
      <c r="E69" s="11"/>
      <c r="F69" s="11"/>
      <c r="G69" s="11"/>
      <c r="H69" s="11"/>
      <c r="I69" s="11"/>
    </row>
    <row r="70" spans="1:9" ht="30" x14ac:dyDescent="0.25">
      <c r="A70" s="9" t="s">
        <v>68</v>
      </c>
      <c r="B70" s="11"/>
      <c r="C70" s="11"/>
      <c r="D70" s="11"/>
      <c r="E70" s="11"/>
      <c r="F70" s="11"/>
      <c r="G70" s="11"/>
      <c r="H70" s="11"/>
      <c r="I70" s="11"/>
    </row>
    <row r="71" spans="1:9" x14ac:dyDescent="0.25">
      <c r="A71" s="8" t="s">
        <v>69</v>
      </c>
      <c r="B71" s="11"/>
      <c r="C71" s="11"/>
      <c r="D71" s="11"/>
      <c r="E71" s="11"/>
      <c r="F71" s="11"/>
      <c r="G71" s="11"/>
      <c r="H71" s="11"/>
      <c r="I71" s="11"/>
    </row>
    <row r="72" spans="1:9" x14ac:dyDescent="0.25">
      <c r="A72" s="9" t="s">
        <v>70</v>
      </c>
      <c r="B72" s="11"/>
      <c r="C72" s="11"/>
      <c r="D72" s="11"/>
      <c r="E72" s="11"/>
      <c r="F72" s="11"/>
      <c r="G72" s="11"/>
      <c r="H72" s="11"/>
      <c r="I72" s="11"/>
    </row>
    <row r="73" spans="1:9" x14ac:dyDescent="0.25">
      <c r="A73" s="9" t="s">
        <v>71</v>
      </c>
      <c r="B73" s="11"/>
      <c r="C73" s="11"/>
      <c r="D73" s="11"/>
      <c r="E73" s="11"/>
      <c r="F73" s="11"/>
      <c r="G73" s="11"/>
      <c r="H73" s="11"/>
      <c r="I73" s="11"/>
    </row>
    <row r="74" spans="1:9" ht="30" x14ac:dyDescent="0.25">
      <c r="A74" s="9" t="s">
        <v>72</v>
      </c>
      <c r="B74" s="11"/>
      <c r="C74" s="11"/>
      <c r="D74" s="11"/>
      <c r="E74" s="11"/>
      <c r="F74" s="11"/>
      <c r="G74" s="11"/>
      <c r="H74" s="11"/>
      <c r="I74" s="11"/>
    </row>
    <row r="75" spans="1:9" x14ac:dyDescent="0.25">
      <c r="A75" s="8" t="s">
        <v>73</v>
      </c>
      <c r="B75" s="7"/>
      <c r="C75" s="7"/>
      <c r="D75" s="7"/>
      <c r="E75" s="7"/>
      <c r="F75" s="7"/>
      <c r="G75" s="7"/>
      <c r="H75" s="7"/>
      <c r="I75" s="7"/>
    </row>
    <row r="76" spans="1:9" x14ac:dyDescent="0.25">
      <c r="A76" s="8" t="s">
        <v>74</v>
      </c>
      <c r="B76" s="11"/>
      <c r="C76" s="11"/>
      <c r="D76" s="11"/>
      <c r="E76" s="11"/>
      <c r="F76" s="11"/>
      <c r="G76" s="11"/>
      <c r="H76" s="11"/>
      <c r="I76" s="11"/>
    </row>
    <row r="77" spans="1:9" x14ac:dyDescent="0.25">
      <c r="A77" s="9" t="s">
        <v>75</v>
      </c>
      <c r="B77" s="11"/>
      <c r="C77" s="11"/>
      <c r="D77" s="11"/>
      <c r="E77" s="11"/>
      <c r="F77" s="11"/>
      <c r="G77" s="11"/>
      <c r="H77" s="11"/>
      <c r="I77" s="11"/>
    </row>
    <row r="78" spans="1:9" x14ac:dyDescent="0.25">
      <c r="A78" s="9" t="s">
        <v>76</v>
      </c>
      <c r="B78" s="11"/>
      <c r="C78" s="11"/>
      <c r="D78" s="11"/>
      <c r="E78" s="11"/>
      <c r="F78" s="11"/>
      <c r="G78" s="11"/>
      <c r="H78" s="11"/>
      <c r="I78" s="11"/>
    </row>
    <row r="79" spans="1:9" x14ac:dyDescent="0.25">
      <c r="A79" s="8" t="s">
        <v>77</v>
      </c>
      <c r="B79" s="11"/>
      <c r="C79" s="11"/>
      <c r="D79" s="11"/>
      <c r="E79" s="11"/>
      <c r="F79" s="11"/>
      <c r="G79" s="11"/>
      <c r="H79" s="11"/>
      <c r="I79" s="11"/>
    </row>
    <row r="80" spans="1:9" x14ac:dyDescent="0.25">
      <c r="A80" s="9" t="s">
        <v>78</v>
      </c>
      <c r="B80" s="11"/>
      <c r="C80" s="11"/>
      <c r="D80" s="11"/>
      <c r="E80" s="11"/>
      <c r="F80" s="11"/>
      <c r="G80" s="11"/>
      <c r="H80" s="11"/>
      <c r="I80" s="11"/>
    </row>
    <row r="81" spans="1:9" x14ac:dyDescent="0.25">
      <c r="A81" s="9" t="s">
        <v>79</v>
      </c>
      <c r="B81" s="11"/>
      <c r="C81" s="11"/>
      <c r="D81" s="11"/>
      <c r="E81" s="11"/>
      <c r="F81" s="11"/>
      <c r="G81" s="11"/>
      <c r="H81" s="11"/>
      <c r="I81" s="11"/>
    </row>
    <row r="82" spans="1:9" x14ac:dyDescent="0.25">
      <c r="A82" s="8" t="s">
        <v>80</v>
      </c>
      <c r="B82" s="11"/>
      <c r="C82" s="11"/>
      <c r="D82" s="11"/>
      <c r="E82" s="11"/>
      <c r="F82" s="11"/>
      <c r="G82" s="11"/>
      <c r="H82" s="11"/>
      <c r="I82" s="11"/>
    </row>
    <row r="83" spans="1:9" x14ac:dyDescent="0.25">
      <c r="A83" s="9" t="s">
        <v>81</v>
      </c>
      <c r="B83" s="11"/>
      <c r="C83" s="11"/>
      <c r="D83" s="11"/>
      <c r="E83" s="11"/>
      <c r="F83" s="11"/>
      <c r="G83" s="11"/>
      <c r="H83" s="11"/>
      <c r="I83" s="11"/>
    </row>
    <row r="84" spans="1:9" x14ac:dyDescent="0.25">
      <c r="A84" s="19" t="s">
        <v>84</v>
      </c>
      <c r="B84" s="20">
        <f t="shared" ref="B84:C84" si="4">+B11+B17+B27</f>
        <v>6733732.8600000003</v>
      </c>
      <c r="C84" s="20">
        <f t="shared" si="4"/>
        <v>10032303.52</v>
      </c>
      <c r="D84" s="20">
        <f>+D11+D17+D27+D37+D63</f>
        <v>30001986.520000003</v>
      </c>
      <c r="E84" s="20">
        <f>+E11+E17+E27+E37+E63</f>
        <v>21243789.66</v>
      </c>
      <c r="F84" s="20">
        <f>+F11+F17+F27+F37+F53</f>
        <v>11665823.049999999</v>
      </c>
      <c r="G84" s="7">
        <f>+G11+G17+G27</f>
        <v>10895602.1</v>
      </c>
      <c r="H84" s="7">
        <f>+H11+H17+H27+H37+H53+H63</f>
        <v>25791206.119999997</v>
      </c>
      <c r="I84" s="20">
        <f>+I11+I17+I27+I37+I63+I53</f>
        <v>116364443.82999998</v>
      </c>
    </row>
    <row r="85" spans="1:9" x14ac:dyDescent="0.25">
      <c r="A85" s="16" t="s">
        <v>83</v>
      </c>
      <c r="B85" s="17"/>
      <c r="C85" s="17"/>
      <c r="D85" s="17"/>
      <c r="E85" s="17"/>
      <c r="F85" s="17"/>
      <c r="G85" s="17"/>
      <c r="H85" s="17"/>
      <c r="I85" s="18">
        <f>+I9-I84</f>
        <v>250589810.83999997</v>
      </c>
    </row>
    <row r="86" spans="1:9" ht="15.75" customHeight="1" x14ac:dyDescent="0.25"/>
    <row r="87" spans="1:9" ht="15.75" customHeight="1" x14ac:dyDescent="0.25"/>
    <row r="88" spans="1:9" ht="15.75" customHeight="1" x14ac:dyDescent="0.25"/>
    <row r="89" spans="1:9" ht="15.75" customHeight="1" x14ac:dyDescent="0.25"/>
    <row r="90" spans="1:9" ht="15.75" customHeight="1" x14ac:dyDescent="0.25"/>
    <row r="91" spans="1:9" ht="15.75" customHeight="1" x14ac:dyDescent="0.25"/>
    <row r="92" spans="1:9" ht="15.75" customHeight="1" x14ac:dyDescent="0.25"/>
    <row r="96" spans="1:9" ht="15.75" x14ac:dyDescent="0.25">
      <c r="A96" s="34" t="s">
        <v>94</v>
      </c>
      <c r="C96" s="46" t="s">
        <v>95</v>
      </c>
      <c r="D96" s="46"/>
      <c r="F96" s="44" t="s">
        <v>96</v>
      </c>
      <c r="G96" s="44"/>
      <c r="H96" s="44"/>
      <c r="I96" s="44"/>
    </row>
    <row r="97" spans="1:9" x14ac:dyDescent="0.25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5.75" x14ac:dyDescent="0.25">
      <c r="A98" s="29"/>
      <c r="B98" s="29"/>
      <c r="E98" s="29"/>
      <c r="F98" s="44"/>
      <c r="G98" s="44"/>
      <c r="H98" s="44"/>
      <c r="I98" s="44"/>
    </row>
    <row r="99" spans="1:9" ht="15.75" x14ac:dyDescent="0.25">
      <c r="A99" s="28" t="s">
        <v>91</v>
      </c>
      <c r="B99" s="28"/>
      <c r="C99" s="45" t="s">
        <v>90</v>
      </c>
      <c r="D99" s="45"/>
      <c r="E99" s="29"/>
      <c r="F99" s="45" t="s">
        <v>98</v>
      </c>
      <c r="G99" s="45"/>
      <c r="H99" s="45"/>
      <c r="I99" s="45"/>
    </row>
    <row r="100" spans="1:9" ht="15.75" x14ac:dyDescent="0.25">
      <c r="A100" s="29" t="s">
        <v>88</v>
      </c>
      <c r="B100" s="29"/>
      <c r="C100" s="44" t="s">
        <v>89</v>
      </c>
      <c r="D100" s="44"/>
      <c r="E100" s="29"/>
      <c r="F100" s="44" t="s">
        <v>97</v>
      </c>
      <c r="G100" s="44"/>
      <c r="H100" s="44"/>
      <c r="I100" s="44"/>
    </row>
    <row r="101" spans="1:9" ht="15.75" x14ac:dyDescent="0.25">
      <c r="A101" s="29"/>
      <c r="B101" s="29"/>
      <c r="C101" s="29"/>
      <c r="D101" s="29"/>
      <c r="E101" s="29"/>
      <c r="F101" s="29"/>
      <c r="G101" s="32"/>
      <c r="H101" s="33"/>
      <c r="I101" s="29"/>
    </row>
    <row r="102" spans="1:9" x14ac:dyDescent="0.25">
      <c r="A102" s="12"/>
      <c r="B102" s="12"/>
      <c r="C102" s="12"/>
      <c r="D102" s="12"/>
      <c r="E102" s="12"/>
      <c r="F102" s="12"/>
      <c r="G102" s="12"/>
      <c r="H102" s="12"/>
      <c r="I102" s="12"/>
    </row>
    <row r="106" spans="1:9" x14ac:dyDescent="0.25">
      <c r="C106" t="s">
        <v>92</v>
      </c>
    </row>
  </sheetData>
  <mergeCells count="14">
    <mergeCell ref="A6:A8"/>
    <mergeCell ref="B6:I6"/>
    <mergeCell ref="F98:I98"/>
    <mergeCell ref="F99:I99"/>
    <mergeCell ref="F100:I100"/>
    <mergeCell ref="C96:D96"/>
    <mergeCell ref="C99:D99"/>
    <mergeCell ref="C100:D100"/>
    <mergeCell ref="F96:I96"/>
    <mergeCell ref="A1:I1"/>
    <mergeCell ref="A2:I2"/>
    <mergeCell ref="A3:I3"/>
    <mergeCell ref="A4:I4"/>
    <mergeCell ref="A5:I5"/>
  </mergeCells>
  <printOptions horizontalCentered="1"/>
  <pageMargins left="0.74803149606299202" right="0.74803149606299202" top="0.35433070866141703" bottom="0.74803149606299202" header="0.31496062992126" footer="0.31496062992126"/>
  <pageSetup scale="52" orientation="landscape" r:id="rId1"/>
  <rowBreaks count="1" manualBreakCount="1">
    <brk id="10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2022-08-05T18:22:14Z</cp:lastPrinted>
  <dcterms:created xsi:type="dcterms:W3CDTF">2022-02-09T20:06:33Z</dcterms:created>
  <dcterms:modified xsi:type="dcterms:W3CDTF">2022-08-05T18:23:17Z</dcterms:modified>
</cp:coreProperties>
</file>