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6\MARZO\"/>
    </mc:Choice>
  </mc:AlternateContent>
  <xr:revisionPtr revIDLastSave="0" documentId="8_{A3B07230-EC95-4712-8320-C18DB6B970CD}" xr6:coauthVersionLast="47" xr6:coauthVersionMax="47" xr10:uidLastSave="{00000000-0000-0000-0000-000000000000}"/>
  <bookViews>
    <workbookView xWindow="-120" yWindow="-120" windowWidth="29040" windowHeight="15720" xr2:uid="{CB110F46-B0A5-409E-B475-998E19A41BE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4" i="1" l="1"/>
  <c r="I83" i="1"/>
  <c r="I82" i="1"/>
  <c r="I81" i="1"/>
  <c r="I80" i="1"/>
  <c r="I79" i="1"/>
  <c r="G79" i="1"/>
  <c r="I78" i="1"/>
  <c r="I77" i="1"/>
  <c r="I76" i="1"/>
  <c r="I75" i="1"/>
  <c r="I74" i="1"/>
  <c r="I73" i="1"/>
  <c r="I72" i="1"/>
  <c r="I71" i="1"/>
  <c r="I70" i="1"/>
  <c r="I69" i="1"/>
  <c r="I68" i="1"/>
  <c r="G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G54" i="1"/>
  <c r="G85" i="1" s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85" i="1" s="1"/>
</calcChain>
</file>

<file path=xl/sharedStrings.xml><?xml version="1.0" encoding="utf-8"?>
<sst xmlns="http://schemas.openxmlformats.org/spreadsheetml/2006/main" count="331" uniqueCount="105">
  <si>
    <t>INVENTARIO EN ALMACEN DE MATERIALES DE OFICINA</t>
  </si>
  <si>
    <t xml:space="preserve"> AL CORTE TRIMESTRAL 01- ENERO AL 31 - MARZO - 2026</t>
  </si>
  <si>
    <t>FECHA DE ADQUISICION</t>
  </si>
  <si>
    <t>FECHA DE REGISTRO</t>
  </si>
  <si>
    <t>CODIGO</t>
  </si>
  <si>
    <t>MEDIDA</t>
  </si>
  <si>
    <t>DESCRIPCION</t>
  </si>
  <si>
    <t>EXISTENCIA</t>
  </si>
  <si>
    <t>PRECIO</t>
  </si>
  <si>
    <t>TOTAL VALORES RD$</t>
  </si>
  <si>
    <t>01/01/2026 31/03/2026</t>
  </si>
  <si>
    <t>01/01/2026   -    31/03/2026</t>
  </si>
  <si>
    <t>UNIDAD</t>
  </si>
  <si>
    <t>ALMOHADILLA CUADRADA P/SELLO</t>
  </si>
  <si>
    <t>ALMOHADILLA RECTANGULAR GR- P/SELLO</t>
  </si>
  <si>
    <t>ALMOHADILLA REDONDO GR- P/SELLO</t>
  </si>
  <si>
    <t>ALMOHADILLA REDONDO PQ- P/SELLO</t>
  </si>
  <si>
    <t>BANDEJA ESCRITORIO AHUMADA PLASTICA</t>
  </si>
  <si>
    <t xml:space="preserve"> </t>
  </si>
  <si>
    <t>BANDEJA ESCRITORIO METAR</t>
  </si>
  <si>
    <t>BATA BLANCA</t>
  </si>
  <si>
    <t>BOLSAS DE CARTON DE TAMAÑO 15*20 CM</t>
  </si>
  <si>
    <t>BOLSAS DE CARTON TAMAÑO 23*33 CM</t>
  </si>
  <si>
    <t>BOLSAS DE CARTON TAMAÑO 28*37 CM</t>
  </si>
  <si>
    <t>BOLSAS DE CARTON TAMAÑO 31*427 CM</t>
  </si>
  <si>
    <t>BORRADOR DE PIZARRA ACRILICA</t>
  </si>
  <si>
    <t>CARPETA CON ALGOLLA NO. 1</t>
  </si>
  <si>
    <t>CARPETA CON ALGOLLA NO. 2</t>
  </si>
  <si>
    <t>CARTONITE</t>
  </si>
  <si>
    <t>CD EN BLANCO</t>
  </si>
  <si>
    <t>CINTA ADHESIVA 3/4IN P/DISPENSADOR</t>
  </si>
  <si>
    <t>CINTA DE TRANFERENCIA TERMICA PARA IMPRESION</t>
  </si>
  <si>
    <t>PAQUETE</t>
  </si>
  <si>
    <t>CINTA SATINADA</t>
  </si>
  <si>
    <t>CAJA</t>
  </si>
  <si>
    <t>CLIPS BILLETERO DE 1" 25MM DE 12/1</t>
  </si>
  <si>
    <t>CLIPS BILLETERO DE 19MM DE 12/1</t>
  </si>
  <si>
    <t>CLIPS BILLETERO DE 2' 51 MM DE 12/1</t>
  </si>
  <si>
    <t>CLIPS GRANDE 100/1</t>
  </si>
  <si>
    <t>CLIPS PEQUEÑO 33 MM DE 100 UNIDAD</t>
  </si>
  <si>
    <t>DISPENSADOR DE CINTA PEGANTE</t>
  </si>
  <si>
    <t>DISPENSADORES DE CLIPS</t>
  </si>
  <si>
    <t>FELPAS FINA AZUL</t>
  </si>
  <si>
    <t>FICHAS DE NOTAS ESTANDAR 100/1 3X5</t>
  </si>
  <si>
    <t>FOLDER AMARILLO 8 1/2 X 11</t>
  </si>
  <si>
    <t>FOLDER 8 1/2 X 14 MANILA LEGAL</t>
  </si>
  <si>
    <t>GOMAS O BANDAS ELASTICAS #18</t>
  </si>
  <si>
    <t>GOMAS O BANDAS ELÁSTICAS #64</t>
  </si>
  <si>
    <t>GORRO QUIRURGICO</t>
  </si>
  <si>
    <t>GRAPADORA</t>
  </si>
  <si>
    <t>GRAPAS 26/6</t>
  </si>
  <si>
    <t>GRAPAS USO PESADO</t>
  </si>
  <si>
    <t>GOMA DE BORRAR</t>
  </si>
  <si>
    <t>ROLLO</t>
  </si>
  <si>
    <t>LABEL  2X1</t>
  </si>
  <si>
    <t>LABEL 10 X 6</t>
  </si>
  <si>
    <t>LABEL DE COLORES PARA FOLDER 200/1</t>
  </si>
  <si>
    <t>LABER 3 X 2 (ETIQUETA TERMICA)</t>
  </si>
  <si>
    <t>LAPICERO COLOR AZUL</t>
  </si>
  <si>
    <t xml:space="preserve">UNIDAD </t>
  </si>
  <si>
    <t>LAPICERO COLOR NEGRO</t>
  </si>
  <si>
    <t>LAPICERO COLOR ROJO</t>
  </si>
  <si>
    <t>LAPIZ CARBON H2B</t>
  </si>
  <si>
    <t>LIMPIADOR EN SPRAY PARA PIZARRA 8 OZ.</t>
  </si>
  <si>
    <t>LIQUID PAPER CON BROCHA</t>
  </si>
  <si>
    <t>MARCADOR COLOR NEGRO PERMANENTE</t>
  </si>
  <si>
    <t>MARCADOR COLOR ROJO PERMANENTE</t>
  </si>
  <si>
    <t>MARCADOR PERMANENTE COLOR VERDE</t>
  </si>
  <si>
    <t>MARCADOR DE PIZARRA</t>
  </si>
  <si>
    <t>RESMA</t>
  </si>
  <si>
    <t>PAPEL BOND 8 1/2 X 11   500/1</t>
  </si>
  <si>
    <t>PAPEL BOND 8 1/2 X 14   500/1</t>
  </si>
  <si>
    <t>PAPEL BOND AUTO ADHESIVO 8 1/2 X 11</t>
  </si>
  <si>
    <t>PAPEL DE MAQUINA SUMADORA</t>
  </si>
  <si>
    <t>PEGAMENTO EN PASTA 40 G.</t>
  </si>
  <si>
    <t>PERFORADORA 2 HOYOS</t>
  </si>
  <si>
    <t>PERFORADORA 3 HOYOS</t>
  </si>
  <si>
    <t xml:space="preserve">PORTA CD </t>
  </si>
  <si>
    <t>PORTA TARJETA TIPO LIBRO</t>
  </si>
  <si>
    <t>PORTALAPIZ</t>
  </si>
  <si>
    <t>POST IT 3 X 3  COLORES 5/1</t>
  </si>
  <si>
    <t>POST IT 3 X 5   / 12 UNIDAD</t>
  </si>
  <si>
    <t>POST IT BANDERITA 3M SIGN HERE 25.4 X 43.2 MM</t>
  </si>
  <si>
    <t>PROTECTOR DE HOJAS</t>
  </si>
  <si>
    <t>REGLAS PLASTICA 30 CM</t>
  </si>
  <si>
    <t>RESALTADOR COLOR AMARILLO / 12 UNIDAD</t>
  </si>
  <si>
    <t>RESALTADOR COLOR AZUL / 12 UNIDAD</t>
  </si>
  <si>
    <t>RESALTADOR COLOR NARANJA</t>
  </si>
  <si>
    <t>RESALTADOR COLOR ROSADO</t>
  </si>
  <si>
    <t>RESALTADOR COLOR VERDE</t>
  </si>
  <si>
    <t>SACAGRAPA</t>
  </si>
  <si>
    <t>SOBRE MANILA 9 X 12</t>
  </si>
  <si>
    <t>SOBRE MANILA LOGO UAF 10X13</t>
  </si>
  <si>
    <t>TABLA C/GANCHO 8 1/2 X11 PLASTICO</t>
  </si>
  <si>
    <t>TIJERA</t>
  </si>
  <si>
    <t>TINTA TAMPON PARA SELLO 1OZ</t>
  </si>
  <si>
    <t>VELA DE SILICON</t>
  </si>
  <si>
    <t xml:space="preserve"> Total RD$ </t>
  </si>
  <si>
    <t>Preparado:_________________________</t>
  </si>
  <si>
    <t>Revisado:_________________________</t>
  </si>
  <si>
    <t>David Martinez</t>
  </si>
  <si>
    <t>Carlos Castellanos</t>
  </si>
  <si>
    <t>Encargado División</t>
  </si>
  <si>
    <t>Director Administrativo y Financiero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</si>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</sst>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0"/>
      <color indexed="8"/>
      <name val="Calibri"/>
      <family val="2"/>
    </font>
    <font>
      <sz val="10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theme="1"/>
      <name val="Aptos Display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1E3C7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2" fontId="3" fillId="0" borderId="0" xfId="0" applyNumberFormat="1" applyFont="1"/>
    <xf numFmtId="43" fontId="3" fillId="0" borderId="0" xfId="1" applyNumberFormat="1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44" fontId="7" fillId="3" borderId="1" xfId="1" applyFont="1" applyFill="1" applyBorder="1" applyAlignment="1">
      <alignment horizontal="center" vertical="center" wrapText="1"/>
    </xf>
    <xf numFmtId="44" fontId="7" fillId="3" borderId="2" xfId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" fontId="8" fillId="4" borderId="1" xfId="0" applyNumberFormat="1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/>
    </xf>
    <xf numFmtId="44" fontId="9" fillId="0" borderId="3" xfId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44" fontId="9" fillId="0" borderId="4" xfId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3" fontId="10" fillId="5" borderId="5" xfId="0" applyNumberFormat="1" applyFont="1" applyFill="1" applyBorder="1" applyAlignment="1">
      <alignment horizontal="center" vertical="center"/>
    </xf>
    <xf numFmtId="43" fontId="2" fillId="5" borderId="6" xfId="0" applyNumberFormat="1" applyFont="1" applyFill="1" applyBorder="1" applyAlignment="1">
      <alignment horizontal="center" vertical="center"/>
    </xf>
    <xf numFmtId="43" fontId="2" fillId="5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/>
    <xf numFmtId="0" fontId="4" fillId="0" borderId="0" xfId="2" applyFont="1" applyAlignment="1">
      <alignment horizontal="left"/>
    </xf>
    <xf numFmtId="0" fontId="0" fillId="0" borderId="0" xfId="0" applyAlignment="1">
      <alignment vertical="center"/>
    </xf>
    <xf numFmtId="0" fontId="1" fillId="0" borderId="0" xfId="2" applyAlignment="1">
      <alignment vertical="center"/>
    </xf>
    <xf numFmtId="43" fontId="4" fillId="0" borderId="0" xfId="3" applyFont="1" applyBorder="1" applyAlignment="1">
      <alignment horizontal="left"/>
    </xf>
    <xf numFmtId="43" fontId="11" fillId="0" borderId="0" xfId="3" applyFont="1" applyAlignment="1">
      <alignment horizontal="left"/>
    </xf>
    <xf numFmtId="0" fontId="0" fillId="0" borderId="0" xfId="0" applyAlignment="1">
      <alignment vertical="top"/>
    </xf>
  </cellXfs>
  <cellStyles count="4">
    <cellStyle name="Millares 2" xfId="3" xr:uid="{38D3348E-55F3-4351-A687-1B7D110B43A3}"/>
    <cellStyle name="Moneda" xfId="1" builtinId="4"/>
    <cellStyle name="Normal" xfId="0" builtinId="0"/>
    <cellStyle name="Normal 2" xfId="2" xr:uid="{8AEBE90A-BCDA-4AB3-A999-685D75A3B161}"/>
  </cellStyles>
  <dxfs count="11"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 Narrow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ptos Display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14567</xdr:colOff>
      <xdr:row>0</xdr:row>
      <xdr:rowOff>37541</xdr:rowOff>
    </xdr:from>
    <xdr:to>
      <xdr:col>2</xdr:col>
      <xdr:colOff>1298798</xdr:colOff>
      <xdr:row>4</xdr:row>
      <xdr:rowOff>27287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68BCC8-4FAE-483F-9CD7-F2696174B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2767" y="37541"/>
          <a:ext cx="2436756" cy="75174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0</xdr:row>
      <xdr:rowOff>38100</xdr:rowOff>
    </xdr:from>
    <xdr:to>
      <xdr:col>2</xdr:col>
      <xdr:colOff>1303281</xdr:colOff>
      <xdr:row>4</xdr:row>
      <xdr:rowOff>26166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35F71FC-BF31-4661-B3D5-BE9DA2BE2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7250" y="38100"/>
          <a:ext cx="2436756" cy="7500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49B002-1B2A-4054-88CD-78381D738874}" name="Tabla33891034" displayName="Tabla33891034" ref="G6:I85" totalsRowCount="1" headerRowDxfId="10" dataDxfId="9" totalsRowDxfId="8" headerRowBorderDxfId="6" tableBorderDxfId="7">
  <tableColumns count="3">
    <tableColumn id="4" xr3:uid="{E41E2836-301F-4A64-A704-220ABDBDA844}" name="EXISTENCIA" totalsRowFunction="sum" dataDxfId="4" totalsRowDxfId="5" dataCellStyle="Millares"/>
    <tableColumn id="1" xr3:uid="{DC79D143-0FB8-4C88-BA8A-C359FB582960}" name="PRECIO" totalsRowLabel=" Total RD$ " dataDxfId="2" totalsRowDxfId="3"/>
    <tableColumn id="3" xr3:uid="{A009628C-D787-4A3D-8479-E533D50078A0}" name="TOTAL VALORES RD$" totalsRowFunction="sum" dataDxfId="0" totalsRowDxfId="1">
      <calculatedColumnFormula>+Tabla33891034[[#This Row],[PRECIO]]*Tabla33891034[[#This Row],[EXISTENCIA]]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3FF4F-2B57-4DDD-893A-7EDFC844292A}">
  <dimension ref="B1:L90"/>
  <sheetViews>
    <sheetView tabSelected="1" workbookViewId="0">
      <selection activeCell="O9" sqref="O9"/>
    </sheetView>
  </sheetViews>
  <sheetFormatPr baseColWidth="10" defaultRowHeight="15" x14ac:dyDescent="0.25"/>
  <cols>
    <col min="2" max="2" width="17.28515625" bestFit="1" customWidth="1"/>
    <col min="3" max="3" width="28.5703125" bestFit="1" customWidth="1"/>
    <col min="4" max="4" width="9.7109375" style="28" bestFit="1" customWidth="1"/>
    <col min="5" max="5" width="10" bestFit="1" customWidth="1"/>
    <col min="6" max="6" width="44.5703125" customWidth="1"/>
    <col min="7" max="7" width="17.7109375" customWidth="1"/>
    <col min="8" max="8" width="13.42578125" bestFit="1" customWidth="1"/>
    <col min="9" max="9" width="18.85546875" customWidth="1"/>
  </cols>
  <sheetData>
    <row r="1" spans="2:12" ht="15.75" x14ac:dyDescent="0.25">
      <c r="B1" s="1"/>
      <c r="C1" s="1"/>
      <c r="D1" s="2"/>
      <c r="E1" s="1"/>
      <c r="F1" s="1"/>
      <c r="G1" s="1"/>
      <c r="H1" s="1"/>
      <c r="I1" s="1"/>
    </row>
    <row r="2" spans="2:12" ht="15.75" x14ac:dyDescent="0.25">
      <c r="B2" s="1"/>
      <c r="C2" s="1"/>
      <c r="D2" s="2"/>
      <c r="E2" s="1"/>
      <c r="F2" s="1"/>
      <c r="G2" s="1"/>
      <c r="H2" s="1"/>
      <c r="I2" s="1"/>
    </row>
    <row r="3" spans="2:12" ht="15.75" x14ac:dyDescent="0.25">
      <c r="B3" s="3" t="s">
        <v>0</v>
      </c>
      <c r="C3" s="3"/>
      <c r="D3" s="3"/>
      <c r="E3" s="3"/>
      <c r="F3" s="3"/>
      <c r="G3" s="3"/>
      <c r="H3" s="3"/>
      <c r="I3" s="3"/>
    </row>
    <row r="4" spans="2:12" ht="15.75" x14ac:dyDescent="0.25">
      <c r="B4" s="3" t="s">
        <v>1</v>
      </c>
      <c r="C4" s="3"/>
      <c r="D4" s="4"/>
      <c r="E4" s="4"/>
      <c r="F4" s="3"/>
      <c r="G4" s="3"/>
      <c r="H4" s="3"/>
      <c r="I4" s="3"/>
    </row>
    <row r="5" spans="2:12" ht="15.75" x14ac:dyDescent="0.25">
      <c r="B5" s="1"/>
      <c r="C5" s="1"/>
      <c r="D5" s="2"/>
      <c r="E5" s="1"/>
      <c r="F5" s="1"/>
      <c r="G5" s="5"/>
      <c r="H5" s="6"/>
      <c r="I5" s="1"/>
    </row>
    <row r="6" spans="2:12" ht="31.5" x14ac:dyDescent="0.25"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8" t="s">
        <v>8</v>
      </c>
      <c r="I6" s="7" t="s">
        <v>9</v>
      </c>
      <c r="L6" s="9"/>
    </row>
    <row r="7" spans="2:12" ht="27" x14ac:dyDescent="0.25">
      <c r="B7" s="10" t="s">
        <v>10</v>
      </c>
      <c r="C7" s="11" t="s">
        <v>11</v>
      </c>
      <c r="D7" s="12">
        <v>514</v>
      </c>
      <c r="E7" s="13" t="s">
        <v>12</v>
      </c>
      <c r="F7" s="14" t="s">
        <v>13</v>
      </c>
      <c r="G7" s="15">
        <v>1</v>
      </c>
      <c r="H7" s="16">
        <v>581.62</v>
      </c>
      <c r="I7" s="17">
        <f>+Tabla33891034[[#This Row],[PRECIO]]*Tabla33891034[[#This Row],[EXISTENCIA]]</f>
        <v>581.62</v>
      </c>
      <c r="L7" s="9"/>
    </row>
    <row r="8" spans="2:12" ht="27" x14ac:dyDescent="0.25">
      <c r="B8" s="10" t="s">
        <v>10</v>
      </c>
      <c r="C8" s="11" t="s">
        <v>11</v>
      </c>
      <c r="D8" s="12">
        <v>515</v>
      </c>
      <c r="E8" s="13" t="s">
        <v>12</v>
      </c>
      <c r="F8" s="14" t="s">
        <v>14</v>
      </c>
      <c r="G8" s="12">
        <v>3</v>
      </c>
      <c r="H8" s="18">
        <v>615.30999999999995</v>
      </c>
      <c r="I8" s="17">
        <f>+Tabla33891034[[#This Row],[PRECIO]]*Tabla33891034[[#This Row],[EXISTENCIA]]</f>
        <v>1845.9299999999998</v>
      </c>
      <c r="L8" s="9"/>
    </row>
    <row r="9" spans="2:12" ht="27" x14ac:dyDescent="0.25">
      <c r="B9" s="10" t="s">
        <v>10</v>
      </c>
      <c r="C9" s="11" t="s">
        <v>11</v>
      </c>
      <c r="D9" s="12">
        <v>516</v>
      </c>
      <c r="E9" s="13" t="s">
        <v>12</v>
      </c>
      <c r="F9" s="14" t="s">
        <v>15</v>
      </c>
      <c r="G9" s="15">
        <v>2</v>
      </c>
      <c r="H9" s="16">
        <v>1500</v>
      </c>
      <c r="I9" s="17">
        <f>+Tabla33891034[[#This Row],[PRECIO]]*Tabla33891034[[#This Row],[EXISTENCIA]]</f>
        <v>3000</v>
      </c>
      <c r="L9" s="9"/>
    </row>
    <row r="10" spans="2:12" ht="27" x14ac:dyDescent="0.25">
      <c r="B10" s="10" t="s">
        <v>10</v>
      </c>
      <c r="C10" s="11" t="s">
        <v>11</v>
      </c>
      <c r="D10" s="12">
        <v>517</v>
      </c>
      <c r="E10" s="13" t="s">
        <v>12</v>
      </c>
      <c r="F10" s="14" t="s">
        <v>16</v>
      </c>
      <c r="G10" s="12">
        <v>4</v>
      </c>
      <c r="H10" s="18">
        <v>500</v>
      </c>
      <c r="I10" s="17">
        <f>+Tabla33891034[[#This Row],[PRECIO]]*Tabla33891034[[#This Row],[EXISTENCIA]]</f>
        <v>2000</v>
      </c>
      <c r="L10" s="9"/>
    </row>
    <row r="11" spans="2:12" ht="27" x14ac:dyDescent="0.25">
      <c r="B11" s="10" t="s">
        <v>10</v>
      </c>
      <c r="C11" s="11" t="s">
        <v>11</v>
      </c>
      <c r="D11" s="12">
        <v>49</v>
      </c>
      <c r="E11" s="13" t="s">
        <v>12</v>
      </c>
      <c r="F11" s="14" t="s">
        <v>17</v>
      </c>
      <c r="G11" s="15">
        <v>6</v>
      </c>
      <c r="H11" s="16">
        <v>273.23</v>
      </c>
      <c r="I11" s="17">
        <f>+Tabla33891034[[#This Row],[PRECIO]]*Tabla33891034[[#This Row],[EXISTENCIA]]</f>
        <v>1639.38</v>
      </c>
      <c r="K11" s="19"/>
      <c r="L11" s="9" t="s">
        <v>18</v>
      </c>
    </row>
    <row r="12" spans="2:12" ht="27" x14ac:dyDescent="0.25">
      <c r="B12" s="10" t="s">
        <v>10</v>
      </c>
      <c r="C12" s="11" t="s">
        <v>11</v>
      </c>
      <c r="D12" s="12">
        <v>50</v>
      </c>
      <c r="E12" s="13" t="s">
        <v>12</v>
      </c>
      <c r="F12" s="14" t="s">
        <v>19</v>
      </c>
      <c r="G12" s="12">
        <v>12</v>
      </c>
      <c r="H12" s="18">
        <v>260</v>
      </c>
      <c r="I12" s="20">
        <f>+Tabla33891034[[#This Row],[PRECIO]]*Tabla33891034[[#This Row],[EXISTENCIA]]</f>
        <v>3120</v>
      </c>
      <c r="K12" s="19"/>
      <c r="L12" s="9"/>
    </row>
    <row r="13" spans="2:12" ht="27" x14ac:dyDescent="0.25">
      <c r="B13" s="10" t="s">
        <v>10</v>
      </c>
      <c r="C13" s="11" t="s">
        <v>11</v>
      </c>
      <c r="D13" s="12">
        <v>615</v>
      </c>
      <c r="E13" s="13" t="s">
        <v>12</v>
      </c>
      <c r="F13" s="14" t="s">
        <v>20</v>
      </c>
      <c r="G13" s="15">
        <v>4</v>
      </c>
      <c r="H13" s="16">
        <v>375.16</v>
      </c>
      <c r="I13" s="20">
        <f>+Tabla33891034[[#This Row],[PRECIO]]*Tabla33891034[[#This Row],[EXISTENCIA]]</f>
        <v>1500.64</v>
      </c>
      <c r="K13" s="19"/>
      <c r="L13" s="9"/>
    </row>
    <row r="14" spans="2:12" ht="27" x14ac:dyDescent="0.25">
      <c r="B14" s="10" t="s">
        <v>10</v>
      </c>
      <c r="C14" s="11" t="s">
        <v>11</v>
      </c>
      <c r="D14" s="12">
        <v>150</v>
      </c>
      <c r="E14" s="13" t="s">
        <v>12</v>
      </c>
      <c r="F14" s="14" t="s">
        <v>21</v>
      </c>
      <c r="G14" s="12">
        <v>10</v>
      </c>
      <c r="H14" s="18">
        <v>159.30000000000001</v>
      </c>
      <c r="I14" s="17">
        <f>+Tabla33891034[[#This Row],[PRECIO]]*Tabla33891034[[#This Row],[EXISTENCIA]]</f>
        <v>1593</v>
      </c>
      <c r="L14" s="9"/>
    </row>
    <row r="15" spans="2:12" ht="27" x14ac:dyDescent="0.25">
      <c r="B15" s="10" t="s">
        <v>10</v>
      </c>
      <c r="C15" s="11" t="s">
        <v>11</v>
      </c>
      <c r="D15" s="12">
        <v>151</v>
      </c>
      <c r="E15" s="13" t="s">
        <v>12</v>
      </c>
      <c r="F15" s="14" t="s">
        <v>22</v>
      </c>
      <c r="G15" s="15">
        <v>67</v>
      </c>
      <c r="H15" s="16">
        <v>206.5</v>
      </c>
      <c r="I15" s="17">
        <f>+Tabla33891034[[#This Row],[PRECIO]]*Tabla33891034[[#This Row],[EXISTENCIA]]</f>
        <v>13835.5</v>
      </c>
      <c r="L15" s="9"/>
    </row>
    <row r="16" spans="2:12" ht="27" x14ac:dyDescent="0.25">
      <c r="B16" s="10" t="s">
        <v>10</v>
      </c>
      <c r="C16" s="11" t="s">
        <v>11</v>
      </c>
      <c r="D16" s="12">
        <v>152</v>
      </c>
      <c r="E16" s="13" t="s">
        <v>12</v>
      </c>
      <c r="F16" s="14" t="s">
        <v>23</v>
      </c>
      <c r="G16" s="12">
        <v>55</v>
      </c>
      <c r="H16" s="18">
        <v>230.1</v>
      </c>
      <c r="I16" s="17">
        <f>+Tabla33891034[[#This Row],[PRECIO]]*Tabla33891034[[#This Row],[EXISTENCIA]]</f>
        <v>12655.5</v>
      </c>
      <c r="L16" s="9"/>
    </row>
    <row r="17" spans="2:12" ht="27" x14ac:dyDescent="0.25">
      <c r="B17" s="10" t="s">
        <v>10</v>
      </c>
      <c r="C17" s="11" t="s">
        <v>11</v>
      </c>
      <c r="D17" s="12">
        <v>153</v>
      </c>
      <c r="E17" s="13" t="s">
        <v>12</v>
      </c>
      <c r="F17" s="14" t="s">
        <v>24</v>
      </c>
      <c r="G17" s="15">
        <v>82</v>
      </c>
      <c r="H17" s="16">
        <v>253.7</v>
      </c>
      <c r="I17" s="20">
        <f>+Tabla33891034[[#This Row],[PRECIO]]*Tabla33891034[[#This Row],[EXISTENCIA]]</f>
        <v>20803.399999999998</v>
      </c>
      <c r="L17" s="9"/>
    </row>
    <row r="18" spans="2:12" ht="27" x14ac:dyDescent="0.25">
      <c r="B18" s="10" t="s">
        <v>10</v>
      </c>
      <c r="C18" s="11" t="s">
        <v>11</v>
      </c>
      <c r="D18" s="12">
        <v>52</v>
      </c>
      <c r="E18" s="13" t="s">
        <v>12</v>
      </c>
      <c r="F18" s="14" t="s">
        <v>25</v>
      </c>
      <c r="G18" s="12">
        <v>15</v>
      </c>
      <c r="H18" s="18">
        <v>33.75</v>
      </c>
      <c r="I18" s="20">
        <f>+Tabla33891034[[#This Row],[PRECIO]]*Tabla33891034[[#This Row],[EXISTENCIA]]</f>
        <v>506.25</v>
      </c>
      <c r="L18" s="9"/>
    </row>
    <row r="19" spans="2:12" ht="27" x14ac:dyDescent="0.25">
      <c r="B19" s="10" t="s">
        <v>10</v>
      </c>
      <c r="C19" s="11" t="s">
        <v>11</v>
      </c>
      <c r="D19" s="12">
        <v>54</v>
      </c>
      <c r="E19" s="13" t="s">
        <v>12</v>
      </c>
      <c r="F19" s="14" t="s">
        <v>26</v>
      </c>
      <c r="G19" s="15">
        <v>13</v>
      </c>
      <c r="H19" s="16">
        <v>90</v>
      </c>
      <c r="I19" s="20">
        <f>+Tabla33891034[[#This Row],[PRECIO]]*Tabla33891034[[#This Row],[EXISTENCIA]]</f>
        <v>1170</v>
      </c>
      <c r="L19" s="9"/>
    </row>
    <row r="20" spans="2:12" ht="27" x14ac:dyDescent="0.25">
      <c r="B20" s="10" t="s">
        <v>10</v>
      </c>
      <c r="C20" s="11" t="s">
        <v>11</v>
      </c>
      <c r="D20" s="12">
        <v>55</v>
      </c>
      <c r="E20" s="13" t="s">
        <v>12</v>
      </c>
      <c r="F20" s="14" t="s">
        <v>27</v>
      </c>
      <c r="G20" s="12">
        <v>13</v>
      </c>
      <c r="H20" s="18">
        <v>110</v>
      </c>
      <c r="I20" s="20">
        <f>+Tabla33891034[[#This Row],[PRECIO]]*Tabla33891034[[#This Row],[EXISTENCIA]]</f>
        <v>1430</v>
      </c>
      <c r="L20" s="9"/>
    </row>
    <row r="21" spans="2:12" ht="27" x14ac:dyDescent="0.25">
      <c r="B21" s="10" t="s">
        <v>10</v>
      </c>
      <c r="C21" s="11" t="s">
        <v>11</v>
      </c>
      <c r="D21" s="12">
        <v>139</v>
      </c>
      <c r="E21" s="13" t="s">
        <v>12</v>
      </c>
      <c r="F21" s="14" t="s">
        <v>28</v>
      </c>
      <c r="G21" s="15">
        <v>1000</v>
      </c>
      <c r="H21" s="16">
        <v>5.9</v>
      </c>
      <c r="I21" s="20">
        <f>+Tabla33891034[[#This Row],[PRECIO]]*Tabla33891034[[#This Row],[EXISTENCIA]]</f>
        <v>5900</v>
      </c>
      <c r="L21" s="9"/>
    </row>
    <row r="22" spans="2:12" ht="27" x14ac:dyDescent="0.25">
      <c r="B22" s="10" t="s">
        <v>10</v>
      </c>
      <c r="C22" s="11" t="s">
        <v>11</v>
      </c>
      <c r="D22" s="12">
        <v>57</v>
      </c>
      <c r="E22" s="13" t="s">
        <v>12</v>
      </c>
      <c r="F22" s="14" t="s">
        <v>29</v>
      </c>
      <c r="G22" s="12">
        <v>112</v>
      </c>
      <c r="H22" s="18">
        <v>10</v>
      </c>
      <c r="I22" s="20">
        <f>+Tabla33891034[[#This Row],[PRECIO]]*Tabla33891034[[#This Row],[EXISTENCIA]]</f>
        <v>1120</v>
      </c>
      <c r="L22" s="9"/>
    </row>
    <row r="23" spans="2:12" ht="27" x14ac:dyDescent="0.25">
      <c r="B23" s="10" t="s">
        <v>10</v>
      </c>
      <c r="C23" s="11" t="s">
        <v>11</v>
      </c>
      <c r="D23" s="12">
        <v>58</v>
      </c>
      <c r="E23" s="13" t="s">
        <v>12</v>
      </c>
      <c r="F23" s="14" t="s">
        <v>30</v>
      </c>
      <c r="G23" s="15">
        <v>3</v>
      </c>
      <c r="H23" s="16">
        <v>46.75</v>
      </c>
      <c r="I23" s="20">
        <f>+Tabla33891034[[#This Row],[PRECIO]]*Tabla33891034[[#This Row],[EXISTENCIA]]</f>
        <v>140.25</v>
      </c>
      <c r="L23" s="9"/>
    </row>
    <row r="24" spans="2:12" ht="27" x14ac:dyDescent="0.25">
      <c r="B24" s="10" t="s">
        <v>10</v>
      </c>
      <c r="C24" s="11" t="s">
        <v>11</v>
      </c>
      <c r="D24" s="12">
        <v>614</v>
      </c>
      <c r="E24" s="13" t="s">
        <v>12</v>
      </c>
      <c r="F24" s="14" t="s">
        <v>31</v>
      </c>
      <c r="G24" s="12">
        <v>4</v>
      </c>
      <c r="H24" s="18">
        <v>589.62</v>
      </c>
      <c r="I24" s="17">
        <f>+Tabla33891034[[#This Row],[PRECIO]]*Tabla33891034[[#This Row],[EXISTENCIA]]</f>
        <v>2358.48</v>
      </c>
      <c r="L24" s="9"/>
    </row>
    <row r="25" spans="2:12" ht="27" x14ac:dyDescent="0.25">
      <c r="B25" s="10" t="s">
        <v>10</v>
      </c>
      <c r="C25" s="11" t="s">
        <v>11</v>
      </c>
      <c r="D25" s="12">
        <v>474</v>
      </c>
      <c r="E25" s="13" t="s">
        <v>32</v>
      </c>
      <c r="F25" s="14" t="s">
        <v>33</v>
      </c>
      <c r="G25" s="15">
        <v>24</v>
      </c>
      <c r="H25" s="21">
        <v>1050</v>
      </c>
      <c r="I25" s="17">
        <f>+Tabla33891034[[#This Row],[PRECIO]]*Tabla33891034[[#This Row],[EXISTENCIA]]</f>
        <v>25200</v>
      </c>
      <c r="L25" s="9"/>
    </row>
    <row r="26" spans="2:12" ht="27" x14ac:dyDescent="0.25">
      <c r="B26" s="10" t="s">
        <v>10</v>
      </c>
      <c r="C26" s="11" t="s">
        <v>11</v>
      </c>
      <c r="D26" s="12">
        <v>61</v>
      </c>
      <c r="E26" s="13" t="s">
        <v>34</v>
      </c>
      <c r="F26" s="14" t="s">
        <v>35</v>
      </c>
      <c r="G26" s="12">
        <v>84</v>
      </c>
      <c r="H26" s="18">
        <v>38.9</v>
      </c>
      <c r="I26" s="20">
        <f>+Tabla33891034[[#This Row],[PRECIO]]*Tabla33891034[[#This Row],[EXISTENCIA]]</f>
        <v>3267.6</v>
      </c>
      <c r="L26" s="9"/>
    </row>
    <row r="27" spans="2:12" ht="27" x14ac:dyDescent="0.25">
      <c r="B27" s="10" t="s">
        <v>10</v>
      </c>
      <c r="C27" s="11" t="s">
        <v>11</v>
      </c>
      <c r="D27" s="12">
        <v>62</v>
      </c>
      <c r="E27" s="13" t="s">
        <v>34</v>
      </c>
      <c r="F27" s="14" t="s">
        <v>36</v>
      </c>
      <c r="G27" s="22">
        <v>116</v>
      </c>
      <c r="H27" s="21">
        <v>25</v>
      </c>
      <c r="I27" s="17">
        <f>+Tabla33891034[[#This Row],[PRECIO]]*Tabla33891034[[#This Row],[EXISTENCIA]]</f>
        <v>2900</v>
      </c>
      <c r="L27" s="9"/>
    </row>
    <row r="28" spans="2:12" ht="27" x14ac:dyDescent="0.25">
      <c r="B28" s="10" t="s">
        <v>10</v>
      </c>
      <c r="C28" s="11" t="s">
        <v>11</v>
      </c>
      <c r="D28" s="12">
        <v>60</v>
      </c>
      <c r="E28" s="13" t="s">
        <v>34</v>
      </c>
      <c r="F28" s="14" t="s">
        <v>37</v>
      </c>
      <c r="G28" s="12">
        <v>53</v>
      </c>
      <c r="H28" s="18">
        <v>106</v>
      </c>
      <c r="I28" s="17">
        <f>+Tabla33891034[[#This Row],[PRECIO]]*Tabla33891034[[#This Row],[EXISTENCIA]]</f>
        <v>5618</v>
      </c>
      <c r="L28" s="9"/>
    </row>
    <row r="29" spans="2:12" ht="27" x14ac:dyDescent="0.25">
      <c r="B29" s="10" t="s">
        <v>10</v>
      </c>
      <c r="C29" s="11" t="s">
        <v>11</v>
      </c>
      <c r="D29" s="12">
        <v>63</v>
      </c>
      <c r="E29" s="13" t="s">
        <v>34</v>
      </c>
      <c r="F29" s="14" t="s">
        <v>38</v>
      </c>
      <c r="G29" s="22">
        <v>214</v>
      </c>
      <c r="H29" s="21">
        <v>30.37</v>
      </c>
      <c r="I29" s="17">
        <f>+Tabla33891034[[#This Row],[PRECIO]]*Tabla33891034[[#This Row],[EXISTENCIA]]</f>
        <v>6499.18</v>
      </c>
      <c r="L29" s="9"/>
    </row>
    <row r="30" spans="2:12" ht="27" x14ac:dyDescent="0.25">
      <c r="B30" s="10" t="s">
        <v>10</v>
      </c>
      <c r="C30" s="11" t="s">
        <v>11</v>
      </c>
      <c r="D30" s="12">
        <v>64</v>
      </c>
      <c r="E30" s="13" t="s">
        <v>34</v>
      </c>
      <c r="F30" s="14" t="s">
        <v>39</v>
      </c>
      <c r="G30" s="12">
        <v>173</v>
      </c>
      <c r="H30" s="18">
        <v>16</v>
      </c>
      <c r="I30" s="17">
        <f>+Tabla33891034[[#This Row],[PRECIO]]*Tabla33891034[[#This Row],[EXISTENCIA]]</f>
        <v>2768</v>
      </c>
      <c r="L30" s="9"/>
    </row>
    <row r="31" spans="2:12" ht="27" x14ac:dyDescent="0.25">
      <c r="B31" s="10" t="s">
        <v>10</v>
      </c>
      <c r="C31" s="11" t="s">
        <v>11</v>
      </c>
      <c r="D31" s="12">
        <v>66</v>
      </c>
      <c r="E31" s="13" t="s">
        <v>12</v>
      </c>
      <c r="F31" s="14" t="s">
        <v>40</v>
      </c>
      <c r="G31" s="22">
        <v>19</v>
      </c>
      <c r="H31" s="21">
        <v>108.11</v>
      </c>
      <c r="I31" s="17">
        <f>+Tabla33891034[[#This Row],[PRECIO]]*Tabla33891034[[#This Row],[EXISTENCIA]]</f>
        <v>2054.09</v>
      </c>
      <c r="L31" s="9"/>
    </row>
    <row r="32" spans="2:12" ht="27" x14ac:dyDescent="0.25">
      <c r="B32" s="10" t="s">
        <v>10</v>
      </c>
      <c r="C32" s="11" t="s">
        <v>11</v>
      </c>
      <c r="D32" s="12">
        <v>65</v>
      </c>
      <c r="E32" s="13" t="s">
        <v>12</v>
      </c>
      <c r="F32" s="14" t="s">
        <v>41</v>
      </c>
      <c r="G32" s="12">
        <v>52</v>
      </c>
      <c r="H32" s="18">
        <v>37.33</v>
      </c>
      <c r="I32" s="20">
        <f>+Tabla33891034[[#This Row],[PRECIO]]*Tabla33891034[[#This Row],[EXISTENCIA]]</f>
        <v>1941.1599999999999</v>
      </c>
      <c r="L32" s="9"/>
    </row>
    <row r="33" spans="2:12" ht="27" x14ac:dyDescent="0.25">
      <c r="B33" s="10" t="s">
        <v>10</v>
      </c>
      <c r="C33" s="11" t="s">
        <v>11</v>
      </c>
      <c r="D33" s="12">
        <v>67</v>
      </c>
      <c r="E33" s="13" t="s">
        <v>12</v>
      </c>
      <c r="F33" s="14" t="s">
        <v>42</v>
      </c>
      <c r="G33" s="22">
        <v>60</v>
      </c>
      <c r="H33" s="21">
        <v>23.4</v>
      </c>
      <c r="I33" s="17">
        <f>+Tabla33891034[[#This Row],[PRECIO]]*Tabla33891034[[#This Row],[EXISTENCIA]]</f>
        <v>1404</v>
      </c>
      <c r="L33" s="9"/>
    </row>
    <row r="34" spans="2:12" ht="27" x14ac:dyDescent="0.25">
      <c r="B34" s="10" t="s">
        <v>10</v>
      </c>
      <c r="C34" s="11" t="s">
        <v>11</v>
      </c>
      <c r="D34" s="12">
        <v>69</v>
      </c>
      <c r="E34" s="13" t="s">
        <v>32</v>
      </c>
      <c r="F34" s="14" t="s">
        <v>43</v>
      </c>
      <c r="G34" s="12">
        <v>32</v>
      </c>
      <c r="H34" s="18">
        <v>145</v>
      </c>
      <c r="I34" s="17">
        <f>+Tabla33891034[[#This Row],[PRECIO]]*Tabla33891034[[#This Row],[EXISTENCIA]]</f>
        <v>4640</v>
      </c>
      <c r="L34" s="9"/>
    </row>
    <row r="35" spans="2:12" ht="27" x14ac:dyDescent="0.25">
      <c r="B35" s="10" t="s">
        <v>10</v>
      </c>
      <c r="C35" s="11" t="s">
        <v>11</v>
      </c>
      <c r="D35" s="12">
        <v>70</v>
      </c>
      <c r="E35" s="13" t="s">
        <v>34</v>
      </c>
      <c r="F35" s="14" t="s">
        <v>44</v>
      </c>
      <c r="G35" s="22">
        <v>14</v>
      </c>
      <c r="H35" s="21">
        <v>262</v>
      </c>
      <c r="I35" s="17">
        <f>+Tabla33891034[[#This Row],[PRECIO]]*Tabla33891034[[#This Row],[EXISTENCIA]]</f>
        <v>3668</v>
      </c>
      <c r="L35" s="9"/>
    </row>
    <row r="36" spans="2:12" ht="27" x14ac:dyDescent="0.25">
      <c r="B36" s="10" t="s">
        <v>10</v>
      </c>
      <c r="C36" s="11" t="s">
        <v>11</v>
      </c>
      <c r="D36" s="12">
        <v>74</v>
      </c>
      <c r="E36" s="13" t="s">
        <v>34</v>
      </c>
      <c r="F36" s="14" t="s">
        <v>45</v>
      </c>
      <c r="G36" s="12">
        <v>8</v>
      </c>
      <c r="H36" s="18">
        <v>262</v>
      </c>
      <c r="I36" s="17">
        <f>+Tabla33891034[[#This Row],[PRECIO]]*Tabla33891034[[#This Row],[EXISTENCIA]]</f>
        <v>2096</v>
      </c>
      <c r="L36" s="9"/>
    </row>
    <row r="37" spans="2:12" ht="27" x14ac:dyDescent="0.25">
      <c r="B37" s="10" t="s">
        <v>10</v>
      </c>
      <c r="C37" s="11" t="s">
        <v>11</v>
      </c>
      <c r="D37" s="12">
        <v>77</v>
      </c>
      <c r="E37" s="13" t="s">
        <v>34</v>
      </c>
      <c r="F37" s="14" t="s">
        <v>46</v>
      </c>
      <c r="G37" s="22">
        <v>42</v>
      </c>
      <c r="H37" s="21">
        <v>22.03</v>
      </c>
      <c r="I37" s="20">
        <f>+Tabla33891034[[#This Row],[PRECIO]]*Tabla33891034[[#This Row],[EXISTENCIA]]</f>
        <v>925.26</v>
      </c>
      <c r="L37" s="9"/>
    </row>
    <row r="38" spans="2:12" ht="27" x14ac:dyDescent="0.25">
      <c r="B38" s="10" t="s">
        <v>10</v>
      </c>
      <c r="C38" s="11" t="s">
        <v>11</v>
      </c>
      <c r="D38" s="12">
        <v>78</v>
      </c>
      <c r="E38" s="13" t="s">
        <v>34</v>
      </c>
      <c r="F38" s="14" t="s">
        <v>47</v>
      </c>
      <c r="G38" s="12">
        <v>4</v>
      </c>
      <c r="H38" s="18">
        <v>23.01</v>
      </c>
      <c r="I38" s="20">
        <f>+Tabla33891034[[#This Row],[PRECIO]]*Tabla33891034[[#This Row],[EXISTENCIA]]</f>
        <v>92.04</v>
      </c>
      <c r="L38" s="9"/>
    </row>
    <row r="39" spans="2:12" ht="27" x14ac:dyDescent="0.25">
      <c r="B39" s="10" t="s">
        <v>10</v>
      </c>
      <c r="C39" s="11" t="s">
        <v>11</v>
      </c>
      <c r="D39" s="12">
        <v>437</v>
      </c>
      <c r="E39" s="13" t="s">
        <v>34</v>
      </c>
      <c r="F39" s="14" t="s">
        <v>48</v>
      </c>
      <c r="G39" s="22">
        <v>2</v>
      </c>
      <c r="H39" s="21">
        <v>70</v>
      </c>
      <c r="I39" s="17">
        <f>+Tabla33891034[[#This Row],[PRECIO]]*Tabla33891034[[#This Row],[EXISTENCIA]]</f>
        <v>140</v>
      </c>
      <c r="L39" s="9"/>
    </row>
    <row r="40" spans="2:12" ht="27" x14ac:dyDescent="0.25">
      <c r="B40" s="10" t="s">
        <v>10</v>
      </c>
      <c r="C40" s="11" t="s">
        <v>11</v>
      </c>
      <c r="D40" s="12">
        <v>79</v>
      </c>
      <c r="E40" s="13" t="s">
        <v>12</v>
      </c>
      <c r="F40" s="14" t="s">
        <v>49</v>
      </c>
      <c r="G40" s="12">
        <v>16</v>
      </c>
      <c r="H40" s="18">
        <v>116</v>
      </c>
      <c r="I40" s="17">
        <f>+Tabla33891034[[#This Row],[PRECIO]]*Tabla33891034[[#This Row],[EXISTENCIA]]</f>
        <v>1856</v>
      </c>
      <c r="L40" s="9"/>
    </row>
    <row r="41" spans="2:12" ht="27" x14ac:dyDescent="0.25">
      <c r="B41" s="10" t="s">
        <v>10</v>
      </c>
      <c r="C41" s="11" t="s">
        <v>11</v>
      </c>
      <c r="D41" s="12">
        <v>80</v>
      </c>
      <c r="E41" s="13" t="s">
        <v>34</v>
      </c>
      <c r="F41" s="14" t="s">
        <v>50</v>
      </c>
      <c r="G41" s="22">
        <v>30</v>
      </c>
      <c r="H41" s="21">
        <v>84.75</v>
      </c>
      <c r="I41" s="17">
        <f>+Tabla33891034[[#This Row],[PRECIO]]*Tabla33891034[[#This Row],[EXISTENCIA]]</f>
        <v>2542.5</v>
      </c>
      <c r="L41" s="9"/>
    </row>
    <row r="42" spans="2:12" ht="27" x14ac:dyDescent="0.25">
      <c r="B42" s="10" t="s">
        <v>10</v>
      </c>
      <c r="C42" s="11" t="s">
        <v>11</v>
      </c>
      <c r="D42" s="12">
        <v>81</v>
      </c>
      <c r="E42" s="13" t="s">
        <v>34</v>
      </c>
      <c r="F42" s="14" t="s">
        <v>51</v>
      </c>
      <c r="G42" s="12">
        <v>28</v>
      </c>
      <c r="H42" s="18">
        <v>59.26</v>
      </c>
      <c r="I42" s="17">
        <f>+Tabla33891034[[#This Row],[PRECIO]]*Tabla33891034[[#This Row],[EXISTENCIA]]</f>
        <v>1659.28</v>
      </c>
      <c r="L42" s="9"/>
    </row>
    <row r="43" spans="2:12" ht="27" x14ac:dyDescent="0.25">
      <c r="B43" s="10" t="s">
        <v>10</v>
      </c>
      <c r="C43" s="11" t="s">
        <v>11</v>
      </c>
      <c r="D43" s="12">
        <v>76</v>
      </c>
      <c r="E43" s="13" t="s">
        <v>12</v>
      </c>
      <c r="F43" s="14" t="s">
        <v>52</v>
      </c>
      <c r="G43" s="22">
        <v>47</v>
      </c>
      <c r="H43" s="21">
        <v>17</v>
      </c>
      <c r="I43" s="20">
        <f>+Tabla33891034[[#This Row],[PRECIO]]*Tabla33891034[[#This Row],[EXISTENCIA]]</f>
        <v>799</v>
      </c>
      <c r="L43" s="9"/>
    </row>
    <row r="44" spans="2:12" ht="27" x14ac:dyDescent="0.25">
      <c r="B44" s="10" t="s">
        <v>10</v>
      </c>
      <c r="C44" s="11" t="s">
        <v>11</v>
      </c>
      <c r="D44" s="12">
        <v>131</v>
      </c>
      <c r="E44" s="13" t="s">
        <v>53</v>
      </c>
      <c r="F44" s="14" t="s">
        <v>54</v>
      </c>
      <c r="G44" s="12">
        <v>14</v>
      </c>
      <c r="H44" s="18">
        <v>383.5</v>
      </c>
      <c r="I44" s="20">
        <f>+Tabla33891034[[#This Row],[PRECIO]]*Tabla33891034[[#This Row],[EXISTENCIA]]</f>
        <v>5369</v>
      </c>
      <c r="L44" s="9"/>
    </row>
    <row r="45" spans="2:12" ht="27" x14ac:dyDescent="0.25">
      <c r="B45" s="10" t="s">
        <v>10</v>
      </c>
      <c r="C45" s="11" t="s">
        <v>11</v>
      </c>
      <c r="D45" s="12">
        <v>511</v>
      </c>
      <c r="E45" s="13" t="s">
        <v>53</v>
      </c>
      <c r="F45" s="14" t="s">
        <v>55</v>
      </c>
      <c r="G45" s="22">
        <v>20</v>
      </c>
      <c r="H45" s="21">
        <v>133.85</v>
      </c>
      <c r="I45" s="20">
        <f>+Tabla33891034[[#This Row],[PRECIO]]*Tabla33891034[[#This Row],[EXISTENCIA]]</f>
        <v>2677</v>
      </c>
      <c r="L45" s="9"/>
    </row>
    <row r="46" spans="2:12" ht="27" x14ac:dyDescent="0.25">
      <c r="B46" s="10" t="s">
        <v>10</v>
      </c>
      <c r="C46" s="11" t="s">
        <v>11</v>
      </c>
      <c r="D46" s="12">
        <v>132</v>
      </c>
      <c r="E46" s="13" t="s">
        <v>34</v>
      </c>
      <c r="F46" s="14" t="s">
        <v>56</v>
      </c>
      <c r="G46" s="12">
        <v>10</v>
      </c>
      <c r="H46" s="18">
        <v>38</v>
      </c>
      <c r="I46" s="17">
        <f>+Tabla33891034[[#This Row],[PRECIO]]*Tabla33891034[[#This Row],[EXISTENCIA]]</f>
        <v>380</v>
      </c>
      <c r="L46" s="9"/>
    </row>
    <row r="47" spans="2:12" ht="27" x14ac:dyDescent="0.25">
      <c r="B47" s="10" t="s">
        <v>10</v>
      </c>
      <c r="C47" s="11" t="s">
        <v>11</v>
      </c>
      <c r="D47" s="12">
        <v>293</v>
      </c>
      <c r="E47" s="13" t="s">
        <v>53</v>
      </c>
      <c r="F47" s="14" t="s">
        <v>57</v>
      </c>
      <c r="G47" s="22">
        <v>9</v>
      </c>
      <c r="H47" s="21">
        <v>312</v>
      </c>
      <c r="I47" s="17">
        <f>+Tabla33891034[[#This Row],[PRECIO]]*Tabla33891034[[#This Row],[EXISTENCIA]]</f>
        <v>2808</v>
      </c>
      <c r="L47" s="9"/>
    </row>
    <row r="48" spans="2:12" ht="27" x14ac:dyDescent="0.25">
      <c r="B48" s="10" t="s">
        <v>10</v>
      </c>
      <c r="C48" s="11" t="s">
        <v>11</v>
      </c>
      <c r="D48" s="12">
        <v>82</v>
      </c>
      <c r="E48" s="13" t="s">
        <v>12</v>
      </c>
      <c r="F48" s="14" t="s">
        <v>58</v>
      </c>
      <c r="G48" s="12">
        <v>10</v>
      </c>
      <c r="H48" s="18">
        <v>12.9</v>
      </c>
      <c r="I48" s="20">
        <f>+Tabla33891034[[#This Row],[PRECIO]]*Tabla33891034[[#This Row],[EXISTENCIA]]</f>
        <v>129</v>
      </c>
      <c r="L48" s="9"/>
    </row>
    <row r="49" spans="2:12" ht="27" x14ac:dyDescent="0.25">
      <c r="B49" s="10" t="s">
        <v>10</v>
      </c>
      <c r="C49" s="11" t="s">
        <v>11</v>
      </c>
      <c r="D49" s="12">
        <v>83</v>
      </c>
      <c r="E49" s="13" t="s">
        <v>59</v>
      </c>
      <c r="F49" s="14" t="s">
        <v>60</v>
      </c>
      <c r="G49" s="22">
        <v>140</v>
      </c>
      <c r="H49" s="21">
        <v>84.92</v>
      </c>
      <c r="I49" s="20">
        <f>+Tabla33891034[[#This Row],[PRECIO]]*Tabla33891034[[#This Row],[EXISTENCIA]]</f>
        <v>11888.800000000001</v>
      </c>
      <c r="L49" s="9"/>
    </row>
    <row r="50" spans="2:12" ht="27" x14ac:dyDescent="0.25">
      <c r="B50" s="10" t="s">
        <v>10</v>
      </c>
      <c r="C50" s="11" t="s">
        <v>11</v>
      </c>
      <c r="D50" s="12">
        <v>84</v>
      </c>
      <c r="E50" s="13" t="s">
        <v>12</v>
      </c>
      <c r="F50" s="14" t="s">
        <v>61</v>
      </c>
      <c r="G50" s="12">
        <v>29</v>
      </c>
      <c r="H50" s="18">
        <v>5.87</v>
      </c>
      <c r="I50" s="20">
        <f>+Tabla33891034[[#This Row],[PRECIO]]*Tabla33891034[[#This Row],[EXISTENCIA]]</f>
        <v>170.23</v>
      </c>
      <c r="L50" s="9"/>
    </row>
    <row r="51" spans="2:12" ht="27" x14ac:dyDescent="0.25">
      <c r="B51" s="10" t="s">
        <v>10</v>
      </c>
      <c r="C51" s="11" t="s">
        <v>11</v>
      </c>
      <c r="D51" s="12">
        <v>442</v>
      </c>
      <c r="E51" s="13" t="s">
        <v>12</v>
      </c>
      <c r="F51" s="14" t="s">
        <v>62</v>
      </c>
      <c r="G51" s="22">
        <v>60</v>
      </c>
      <c r="H51" s="21">
        <v>11</v>
      </c>
      <c r="I51" s="17">
        <f>+Tabla33891034[[#This Row],[PRECIO]]*Tabla33891034[[#This Row],[EXISTENCIA]]</f>
        <v>660</v>
      </c>
      <c r="L51" s="9"/>
    </row>
    <row r="52" spans="2:12" ht="27" x14ac:dyDescent="0.25">
      <c r="B52" s="10" t="s">
        <v>10</v>
      </c>
      <c r="C52" s="11" t="s">
        <v>11</v>
      </c>
      <c r="D52" s="12">
        <v>91</v>
      </c>
      <c r="E52" s="13" t="s">
        <v>12</v>
      </c>
      <c r="F52" s="14" t="s">
        <v>63</v>
      </c>
      <c r="G52" s="12">
        <v>48</v>
      </c>
      <c r="H52" s="18">
        <v>85</v>
      </c>
      <c r="I52" s="17">
        <f>+Tabla33891034[[#This Row],[PRECIO]]*Tabla33891034[[#This Row],[EXISTENCIA]]</f>
        <v>4080</v>
      </c>
      <c r="L52" s="9"/>
    </row>
    <row r="53" spans="2:12" ht="27" x14ac:dyDescent="0.25">
      <c r="B53" s="10" t="s">
        <v>10</v>
      </c>
      <c r="C53" s="11" t="s">
        <v>11</v>
      </c>
      <c r="D53" s="12">
        <v>89</v>
      </c>
      <c r="E53" s="13" t="s">
        <v>12</v>
      </c>
      <c r="F53" s="14" t="s">
        <v>64</v>
      </c>
      <c r="G53" s="12">
        <v>14</v>
      </c>
      <c r="H53" s="18">
        <v>27.69</v>
      </c>
      <c r="I53" s="17">
        <f>+Tabla33891034[[#This Row],[PRECIO]]*Tabla33891034[[#This Row],[EXISTENCIA]]</f>
        <v>387.66</v>
      </c>
    </row>
    <row r="54" spans="2:12" ht="27" x14ac:dyDescent="0.25">
      <c r="B54" s="10" t="s">
        <v>10</v>
      </c>
      <c r="C54" s="11" t="s">
        <v>11</v>
      </c>
      <c r="D54" s="12">
        <v>95</v>
      </c>
      <c r="E54" s="13" t="s">
        <v>12</v>
      </c>
      <c r="F54" s="14" t="s">
        <v>65</v>
      </c>
      <c r="G54" s="12">
        <f>12+84</f>
        <v>96</v>
      </c>
      <c r="H54" s="18">
        <v>7.2</v>
      </c>
      <c r="I54" s="17">
        <f>+Tabla33891034[[#This Row],[PRECIO]]*Tabla33891034[[#This Row],[EXISTENCIA]]</f>
        <v>691.2</v>
      </c>
    </row>
    <row r="55" spans="2:12" ht="27" x14ac:dyDescent="0.25">
      <c r="B55" s="10" t="s">
        <v>10</v>
      </c>
      <c r="C55" s="11" t="s">
        <v>11</v>
      </c>
      <c r="D55" s="12">
        <v>94</v>
      </c>
      <c r="E55" s="13" t="s">
        <v>12</v>
      </c>
      <c r="F55" s="14" t="s">
        <v>66</v>
      </c>
      <c r="G55" s="12">
        <v>45</v>
      </c>
      <c r="H55" s="18">
        <v>86.44</v>
      </c>
      <c r="I55" s="20">
        <f>+Tabla33891034[[#This Row],[PRECIO]]*Tabla33891034[[#This Row],[EXISTENCIA]]</f>
        <v>3889.7999999999997</v>
      </c>
    </row>
    <row r="56" spans="2:12" ht="27" x14ac:dyDescent="0.25">
      <c r="B56" s="10" t="s">
        <v>10</v>
      </c>
      <c r="C56" s="11" t="s">
        <v>11</v>
      </c>
      <c r="D56" s="12">
        <v>276</v>
      </c>
      <c r="E56" s="13" t="s">
        <v>12</v>
      </c>
      <c r="F56" s="14" t="s">
        <v>67</v>
      </c>
      <c r="G56" s="12">
        <v>16</v>
      </c>
      <c r="H56" s="18">
        <v>47.52</v>
      </c>
      <c r="I56" s="17">
        <f>+Tabla33891034[[#This Row],[PRECIO]]*Tabla33891034[[#This Row],[EXISTENCIA]]</f>
        <v>760.32</v>
      </c>
    </row>
    <row r="57" spans="2:12" ht="27" x14ac:dyDescent="0.25">
      <c r="B57" s="10" t="s">
        <v>10</v>
      </c>
      <c r="C57" s="11" t="s">
        <v>11</v>
      </c>
      <c r="D57" s="12">
        <v>96</v>
      </c>
      <c r="E57" s="13" t="s">
        <v>12</v>
      </c>
      <c r="F57" s="14" t="s">
        <v>68</v>
      </c>
      <c r="G57" s="12">
        <v>48</v>
      </c>
      <c r="H57" s="18">
        <v>47.52</v>
      </c>
      <c r="I57" s="20">
        <f>+Tabla33891034[[#This Row],[PRECIO]]*Tabla33891034[[#This Row],[EXISTENCIA]]</f>
        <v>2280.96</v>
      </c>
    </row>
    <row r="58" spans="2:12" ht="27" x14ac:dyDescent="0.25">
      <c r="B58" s="10" t="s">
        <v>10</v>
      </c>
      <c r="C58" s="11" t="s">
        <v>11</v>
      </c>
      <c r="D58" s="12">
        <v>98</v>
      </c>
      <c r="E58" s="13" t="s">
        <v>69</v>
      </c>
      <c r="F58" s="14" t="s">
        <v>70</v>
      </c>
      <c r="G58" s="12">
        <v>129</v>
      </c>
      <c r="H58" s="18">
        <v>179</v>
      </c>
      <c r="I58" s="17">
        <f>+Tabla33891034[[#This Row],[PRECIO]]*Tabla33891034[[#This Row],[EXISTENCIA]]</f>
        <v>23091</v>
      </c>
    </row>
    <row r="59" spans="2:12" ht="27" x14ac:dyDescent="0.25">
      <c r="B59" s="10" t="s">
        <v>10</v>
      </c>
      <c r="C59" s="11" t="s">
        <v>11</v>
      </c>
      <c r="D59" s="12">
        <v>99</v>
      </c>
      <c r="E59" s="13" t="s">
        <v>69</v>
      </c>
      <c r="F59" s="14" t="s">
        <v>71</v>
      </c>
      <c r="G59" s="12">
        <v>20</v>
      </c>
      <c r="H59" s="18">
        <v>341.6</v>
      </c>
      <c r="I59" s="17">
        <f>+Tabla33891034[[#This Row],[PRECIO]]*Tabla33891034[[#This Row],[EXISTENCIA]]</f>
        <v>6832</v>
      </c>
    </row>
    <row r="60" spans="2:12" ht="27" x14ac:dyDescent="0.25">
      <c r="B60" s="10" t="s">
        <v>10</v>
      </c>
      <c r="C60" s="11" t="s">
        <v>11</v>
      </c>
      <c r="D60" s="12">
        <v>441</v>
      </c>
      <c r="E60" s="13" t="s">
        <v>69</v>
      </c>
      <c r="F60" s="14" t="s">
        <v>72</v>
      </c>
      <c r="G60" s="12">
        <v>1</v>
      </c>
      <c r="H60" s="18">
        <v>483.17</v>
      </c>
      <c r="I60" s="20">
        <f>+Tabla33891034[[#This Row],[PRECIO]]*Tabla33891034[[#This Row],[EXISTENCIA]]</f>
        <v>483.17</v>
      </c>
    </row>
    <row r="61" spans="2:12" ht="27" x14ac:dyDescent="0.25">
      <c r="B61" s="10" t="s">
        <v>10</v>
      </c>
      <c r="C61" s="11" t="s">
        <v>11</v>
      </c>
      <c r="D61" s="12">
        <v>100</v>
      </c>
      <c r="E61" s="13" t="s">
        <v>53</v>
      </c>
      <c r="F61" s="14" t="s">
        <v>73</v>
      </c>
      <c r="G61" s="12">
        <v>8</v>
      </c>
      <c r="H61" s="18">
        <v>18.13</v>
      </c>
      <c r="I61" s="17">
        <f>+Tabla33891034[[#This Row],[PRECIO]]*Tabla33891034[[#This Row],[EXISTENCIA]]</f>
        <v>145.04</v>
      </c>
    </row>
    <row r="62" spans="2:12" ht="27" x14ac:dyDescent="0.25">
      <c r="B62" s="10" t="s">
        <v>10</v>
      </c>
      <c r="C62" s="11" t="s">
        <v>11</v>
      </c>
      <c r="D62" s="12">
        <v>101</v>
      </c>
      <c r="E62" s="13" t="s">
        <v>12</v>
      </c>
      <c r="F62" s="14" t="s">
        <v>74</v>
      </c>
      <c r="G62" s="12">
        <v>1</v>
      </c>
      <c r="H62" s="18">
        <v>72</v>
      </c>
      <c r="I62" s="17">
        <f>+Tabla33891034[[#This Row],[PRECIO]]*Tabla33891034[[#This Row],[EXISTENCIA]]</f>
        <v>72</v>
      </c>
    </row>
    <row r="63" spans="2:12" ht="27" x14ac:dyDescent="0.25">
      <c r="B63" s="10" t="s">
        <v>10</v>
      </c>
      <c r="C63" s="11" t="s">
        <v>11</v>
      </c>
      <c r="D63" s="12">
        <v>513</v>
      </c>
      <c r="E63" s="13" t="s">
        <v>12</v>
      </c>
      <c r="F63" s="14" t="s">
        <v>75</v>
      </c>
      <c r="G63" s="12">
        <v>1</v>
      </c>
      <c r="H63" s="18">
        <v>650</v>
      </c>
      <c r="I63" s="17">
        <f>+Tabla33891034[[#This Row],[PRECIO]]*Tabla33891034[[#This Row],[EXISTENCIA]]</f>
        <v>650</v>
      </c>
    </row>
    <row r="64" spans="2:12" ht="27" x14ac:dyDescent="0.25">
      <c r="B64" s="10" t="s">
        <v>10</v>
      </c>
      <c r="C64" s="11" t="s">
        <v>11</v>
      </c>
      <c r="D64" s="12">
        <v>157</v>
      </c>
      <c r="E64" s="13" t="s">
        <v>12</v>
      </c>
      <c r="F64" s="14" t="s">
        <v>76</v>
      </c>
      <c r="G64" s="12">
        <v>8</v>
      </c>
      <c r="H64" s="18">
        <v>365</v>
      </c>
      <c r="I64" s="17">
        <f>+Tabla33891034[[#This Row],[PRECIO]]*Tabla33891034[[#This Row],[EXISTENCIA]]</f>
        <v>2920</v>
      </c>
    </row>
    <row r="65" spans="2:9" ht="27" x14ac:dyDescent="0.25">
      <c r="B65" s="10" t="s">
        <v>10</v>
      </c>
      <c r="C65" s="11" t="s">
        <v>11</v>
      </c>
      <c r="D65" s="12">
        <v>53</v>
      </c>
      <c r="E65" s="13" t="s">
        <v>12</v>
      </c>
      <c r="F65" s="14" t="s">
        <v>77</v>
      </c>
      <c r="G65" s="12">
        <v>850</v>
      </c>
      <c r="H65" s="18">
        <v>38</v>
      </c>
      <c r="I65" s="17">
        <f>+Tabla33891034[[#This Row],[PRECIO]]*Tabla33891034[[#This Row],[EXISTENCIA]]</f>
        <v>32300</v>
      </c>
    </row>
    <row r="66" spans="2:9" ht="24.75" customHeight="1" x14ac:dyDescent="0.25">
      <c r="B66" s="10" t="s">
        <v>10</v>
      </c>
      <c r="C66" s="11" t="s">
        <v>11</v>
      </c>
      <c r="D66" s="12">
        <v>103</v>
      </c>
      <c r="E66" s="13" t="s">
        <v>12</v>
      </c>
      <c r="F66" s="14" t="s">
        <v>78</v>
      </c>
      <c r="G66" s="12">
        <v>3</v>
      </c>
      <c r="H66" s="18">
        <v>64.900000000000006</v>
      </c>
      <c r="I66" s="17">
        <f>+Tabla33891034[[#This Row],[PRECIO]]*Tabla33891034[[#This Row],[EXISTENCIA]]</f>
        <v>194.70000000000002</v>
      </c>
    </row>
    <row r="67" spans="2:9" ht="27" x14ac:dyDescent="0.25">
      <c r="B67" s="10" t="s">
        <v>10</v>
      </c>
      <c r="C67" s="11" t="s">
        <v>11</v>
      </c>
      <c r="D67" s="12">
        <v>102</v>
      </c>
      <c r="E67" s="13" t="s">
        <v>12</v>
      </c>
      <c r="F67" s="14" t="s">
        <v>79</v>
      </c>
      <c r="G67" s="12">
        <v>24</v>
      </c>
      <c r="H67" s="18">
        <v>73.31</v>
      </c>
      <c r="I67" s="17">
        <f>+Tabla33891034[[#This Row],[PRECIO]]*Tabla33891034[[#This Row],[EXISTENCIA]]</f>
        <v>1759.44</v>
      </c>
    </row>
    <row r="68" spans="2:9" ht="27" x14ac:dyDescent="0.25">
      <c r="B68" s="10" t="s">
        <v>10</v>
      </c>
      <c r="C68" s="11" t="s">
        <v>11</v>
      </c>
      <c r="D68" s="12">
        <v>130</v>
      </c>
      <c r="E68" s="13" t="s">
        <v>12</v>
      </c>
      <c r="F68" s="14" t="s">
        <v>80</v>
      </c>
      <c r="G68" s="12">
        <f>15-1</f>
        <v>14</v>
      </c>
      <c r="H68" s="18">
        <v>130</v>
      </c>
      <c r="I68" s="20">
        <f>+Tabla33891034[[#This Row],[PRECIO]]*Tabla33891034[[#This Row],[EXISTENCIA]]</f>
        <v>1820</v>
      </c>
    </row>
    <row r="69" spans="2:9" ht="27" x14ac:dyDescent="0.25">
      <c r="B69" s="10" t="s">
        <v>10</v>
      </c>
      <c r="C69" s="11" t="s">
        <v>11</v>
      </c>
      <c r="D69" s="12">
        <v>106</v>
      </c>
      <c r="E69" s="13" t="s">
        <v>12</v>
      </c>
      <c r="F69" s="14" t="s">
        <v>81</v>
      </c>
      <c r="G69" s="12">
        <v>49</v>
      </c>
      <c r="H69" s="18">
        <v>223.73</v>
      </c>
      <c r="I69" s="17">
        <f>+Tabla33891034[[#This Row],[PRECIO]]*Tabla33891034[[#This Row],[EXISTENCIA]]</f>
        <v>10962.769999999999</v>
      </c>
    </row>
    <row r="70" spans="2:9" ht="27" x14ac:dyDescent="0.25">
      <c r="B70" s="10" t="s">
        <v>10</v>
      </c>
      <c r="C70" s="11" t="s">
        <v>11</v>
      </c>
      <c r="D70" s="12">
        <v>104</v>
      </c>
      <c r="E70" s="13" t="s">
        <v>32</v>
      </c>
      <c r="F70" s="14" t="s">
        <v>82</v>
      </c>
      <c r="G70" s="12">
        <v>53</v>
      </c>
      <c r="H70" s="18">
        <v>24</v>
      </c>
      <c r="I70" s="17">
        <f>+Tabla33891034[[#This Row],[PRECIO]]*Tabla33891034[[#This Row],[EXISTENCIA]]</f>
        <v>1272</v>
      </c>
    </row>
    <row r="71" spans="2:9" ht="27" x14ac:dyDescent="0.25">
      <c r="B71" s="10" t="s">
        <v>10</v>
      </c>
      <c r="C71" s="11" t="s">
        <v>11</v>
      </c>
      <c r="D71" s="12">
        <v>107</v>
      </c>
      <c r="E71" s="13" t="s">
        <v>32</v>
      </c>
      <c r="F71" s="14" t="s">
        <v>83</v>
      </c>
      <c r="G71" s="12">
        <v>6</v>
      </c>
      <c r="H71" s="18">
        <v>150</v>
      </c>
      <c r="I71" s="17">
        <f>+Tabla33891034[[#This Row],[PRECIO]]*Tabla33891034[[#This Row],[EXISTENCIA]]</f>
        <v>900</v>
      </c>
    </row>
    <row r="72" spans="2:9" ht="27" x14ac:dyDescent="0.25">
      <c r="B72" s="10" t="s">
        <v>10</v>
      </c>
      <c r="C72" s="11" t="s">
        <v>11</v>
      </c>
      <c r="D72" s="12">
        <v>108</v>
      </c>
      <c r="E72" s="13" t="s">
        <v>12</v>
      </c>
      <c r="F72" s="14" t="s">
        <v>84</v>
      </c>
      <c r="G72" s="12">
        <v>15</v>
      </c>
      <c r="H72" s="18">
        <v>11.8</v>
      </c>
      <c r="I72" s="17">
        <f>+Tabla33891034[[#This Row],[PRECIO]]*Tabla33891034[[#This Row],[EXISTENCIA]]</f>
        <v>177</v>
      </c>
    </row>
    <row r="73" spans="2:9" ht="27" x14ac:dyDescent="0.25">
      <c r="B73" s="10" t="s">
        <v>10</v>
      </c>
      <c r="C73" s="11" t="s">
        <v>11</v>
      </c>
      <c r="D73" s="12">
        <v>109</v>
      </c>
      <c r="E73" s="13" t="s">
        <v>34</v>
      </c>
      <c r="F73" s="14" t="s">
        <v>85</v>
      </c>
      <c r="G73" s="12">
        <v>5</v>
      </c>
      <c r="H73" s="18">
        <v>127.56</v>
      </c>
      <c r="I73" s="17">
        <f>+Tabla33891034[[#This Row],[PRECIO]]*Tabla33891034[[#This Row],[EXISTENCIA]]</f>
        <v>637.79999999999995</v>
      </c>
    </row>
    <row r="74" spans="2:9" ht="27" x14ac:dyDescent="0.25">
      <c r="B74" s="10" t="s">
        <v>10</v>
      </c>
      <c r="C74" s="11" t="s">
        <v>11</v>
      </c>
      <c r="D74" s="12">
        <v>110</v>
      </c>
      <c r="E74" s="13" t="s">
        <v>34</v>
      </c>
      <c r="F74" s="14" t="s">
        <v>86</v>
      </c>
      <c r="G74" s="12">
        <v>22</v>
      </c>
      <c r="H74" s="18">
        <v>140.28</v>
      </c>
      <c r="I74" s="17">
        <f>+Tabla33891034[[#This Row],[PRECIO]]*Tabla33891034[[#This Row],[EXISTENCIA]]</f>
        <v>3086.16</v>
      </c>
    </row>
    <row r="75" spans="2:9" ht="27" x14ac:dyDescent="0.25">
      <c r="B75" s="10" t="s">
        <v>10</v>
      </c>
      <c r="C75" s="11" t="s">
        <v>11</v>
      </c>
      <c r="D75" s="12">
        <v>113</v>
      </c>
      <c r="E75" s="13" t="s">
        <v>34</v>
      </c>
      <c r="F75" s="14" t="s">
        <v>87</v>
      </c>
      <c r="G75" s="12">
        <v>6</v>
      </c>
      <c r="H75" s="18">
        <v>208.92</v>
      </c>
      <c r="I75" s="17">
        <f>+Tabla33891034[[#This Row],[PRECIO]]*Tabla33891034[[#This Row],[EXISTENCIA]]</f>
        <v>1253.52</v>
      </c>
    </row>
    <row r="76" spans="2:9" ht="27" x14ac:dyDescent="0.25">
      <c r="B76" s="10" t="s">
        <v>10</v>
      </c>
      <c r="C76" s="11" t="s">
        <v>11</v>
      </c>
      <c r="D76" s="12">
        <v>112</v>
      </c>
      <c r="E76" s="13" t="s">
        <v>34</v>
      </c>
      <c r="F76" s="14" t="s">
        <v>88</v>
      </c>
      <c r="G76" s="12">
        <v>43</v>
      </c>
      <c r="H76" s="18">
        <v>127.56</v>
      </c>
      <c r="I76" s="17">
        <f>+Tabla33891034[[#This Row],[PRECIO]]*Tabla33891034[[#This Row],[EXISTENCIA]]</f>
        <v>5485.08</v>
      </c>
    </row>
    <row r="77" spans="2:9" ht="27" x14ac:dyDescent="0.25">
      <c r="B77" s="10" t="s">
        <v>10</v>
      </c>
      <c r="C77" s="11" t="s">
        <v>11</v>
      </c>
      <c r="D77" s="12">
        <v>114</v>
      </c>
      <c r="E77" s="13" t="s">
        <v>34</v>
      </c>
      <c r="F77" s="14" t="s">
        <v>89</v>
      </c>
      <c r="G77" s="12">
        <v>7</v>
      </c>
      <c r="H77" s="18">
        <v>208.92</v>
      </c>
      <c r="I77" s="17">
        <f>+Tabla33891034[[#This Row],[PRECIO]]*Tabla33891034[[#This Row],[EXISTENCIA]]</f>
        <v>1462.4399999999998</v>
      </c>
    </row>
    <row r="78" spans="2:9" ht="27" x14ac:dyDescent="0.25">
      <c r="B78" s="10" t="s">
        <v>10</v>
      </c>
      <c r="C78" s="11" t="s">
        <v>11</v>
      </c>
      <c r="D78" s="12">
        <v>115</v>
      </c>
      <c r="E78" s="13" t="s">
        <v>12</v>
      </c>
      <c r="F78" s="14" t="s">
        <v>90</v>
      </c>
      <c r="G78" s="12">
        <v>59</v>
      </c>
      <c r="H78" s="18">
        <v>21.64</v>
      </c>
      <c r="I78" s="17">
        <f>+Tabla33891034[[#This Row],[PRECIO]]*Tabla33891034[[#This Row],[EXISTENCIA]]</f>
        <v>1276.76</v>
      </c>
    </row>
    <row r="79" spans="2:9" ht="27" x14ac:dyDescent="0.25">
      <c r="B79" s="10" t="s">
        <v>10</v>
      </c>
      <c r="C79" s="11" t="s">
        <v>11</v>
      </c>
      <c r="D79" s="12">
        <v>119</v>
      </c>
      <c r="E79" s="13" t="s">
        <v>12</v>
      </c>
      <c r="F79" s="14" t="s">
        <v>91</v>
      </c>
      <c r="G79" s="12">
        <f>500-20</f>
        <v>480</v>
      </c>
      <c r="H79" s="18">
        <v>3.88</v>
      </c>
      <c r="I79" s="17">
        <f>+Tabla33891034[[#This Row],[PRECIO]]*Tabla33891034[[#This Row],[EXISTENCIA]]</f>
        <v>1862.3999999999999</v>
      </c>
    </row>
    <row r="80" spans="2:9" ht="27" x14ac:dyDescent="0.25">
      <c r="B80" s="10" t="s">
        <v>10</v>
      </c>
      <c r="C80" s="11" t="s">
        <v>11</v>
      </c>
      <c r="D80" s="12">
        <v>124</v>
      </c>
      <c r="E80" s="13" t="s">
        <v>12</v>
      </c>
      <c r="F80" s="14" t="s">
        <v>92</v>
      </c>
      <c r="G80" s="12">
        <v>300</v>
      </c>
      <c r="H80" s="18">
        <v>18.88</v>
      </c>
      <c r="I80" s="20">
        <f>+Tabla33891034[[#This Row],[PRECIO]]*Tabla33891034[[#This Row],[EXISTENCIA]]</f>
        <v>5664</v>
      </c>
    </row>
    <row r="81" spans="2:9" ht="27" x14ac:dyDescent="0.25">
      <c r="B81" s="10" t="s">
        <v>10</v>
      </c>
      <c r="C81" s="11" t="s">
        <v>11</v>
      </c>
      <c r="D81" s="12">
        <v>121</v>
      </c>
      <c r="E81" s="13" t="s">
        <v>12</v>
      </c>
      <c r="F81" s="14" t="s">
        <v>93</v>
      </c>
      <c r="G81" s="12">
        <v>3</v>
      </c>
      <c r="H81" s="18">
        <v>103</v>
      </c>
      <c r="I81" s="17">
        <f>+Tabla33891034[[#This Row],[PRECIO]]*Tabla33891034[[#This Row],[EXISTENCIA]]</f>
        <v>309</v>
      </c>
    </row>
    <row r="82" spans="2:9" ht="27" x14ac:dyDescent="0.25">
      <c r="B82" s="10" t="s">
        <v>10</v>
      </c>
      <c r="C82" s="11" t="s">
        <v>11</v>
      </c>
      <c r="D82" s="12">
        <v>122</v>
      </c>
      <c r="E82" s="13" t="s">
        <v>12</v>
      </c>
      <c r="F82" s="14" t="s">
        <v>94</v>
      </c>
      <c r="G82" s="12">
        <v>1</v>
      </c>
      <c r="H82" s="18">
        <v>51.83</v>
      </c>
      <c r="I82" s="17">
        <f>+Tabla33891034[[#This Row],[PRECIO]]*Tabla33891034[[#This Row],[EXISTENCIA]]</f>
        <v>51.83</v>
      </c>
    </row>
    <row r="83" spans="2:9" ht="27" x14ac:dyDescent="0.25">
      <c r="B83" s="10" t="s">
        <v>10</v>
      </c>
      <c r="C83" s="11" t="s">
        <v>11</v>
      </c>
      <c r="D83" s="12">
        <v>156</v>
      </c>
      <c r="E83" s="13" t="s">
        <v>12</v>
      </c>
      <c r="F83" s="14" t="s">
        <v>95</v>
      </c>
      <c r="G83" s="12">
        <v>6</v>
      </c>
      <c r="H83" s="18">
        <v>28</v>
      </c>
      <c r="I83" s="20">
        <f>+Tabla33891034[[#This Row],[PRECIO]]*Tabla33891034[[#This Row],[EXISTENCIA]]</f>
        <v>168</v>
      </c>
    </row>
    <row r="84" spans="2:9" ht="27" x14ac:dyDescent="0.25">
      <c r="B84" s="10" t="s">
        <v>10</v>
      </c>
      <c r="C84" s="11" t="s">
        <v>11</v>
      </c>
      <c r="D84" s="12">
        <v>123</v>
      </c>
      <c r="E84" s="13" t="s">
        <v>12</v>
      </c>
      <c r="F84" s="14" t="s">
        <v>96</v>
      </c>
      <c r="G84" s="12">
        <v>90</v>
      </c>
      <c r="H84" s="18">
        <v>20</v>
      </c>
      <c r="I84" s="17">
        <f>+Tabla33891034[[#This Row],[PRECIO]]*Tabla33891034[[#This Row],[EXISTENCIA]]</f>
        <v>1800</v>
      </c>
    </row>
    <row r="85" spans="2:9" x14ac:dyDescent="0.25">
      <c r="B85" s="23"/>
      <c r="C85" s="23"/>
      <c r="D85" s="24"/>
      <c r="E85" s="23"/>
      <c r="F85" s="23"/>
      <c r="G85" s="25">
        <f>SUBTOTAL(109,Tabla33891034[EXISTENCIA])</f>
        <v>5187</v>
      </c>
      <c r="H85" s="26" t="s">
        <v>97</v>
      </c>
      <c r="I85" s="27">
        <f>SUBTOTAL(109,Tabla33891034[TOTAL VALORES RD$])</f>
        <v>288078.14000000013</v>
      </c>
    </row>
    <row r="86" spans="2:9" ht="15.75" x14ac:dyDescent="0.25">
      <c r="I86" s="1"/>
    </row>
    <row r="87" spans="2:9" ht="15.75" x14ac:dyDescent="0.25">
      <c r="B87" s="29" t="s">
        <v>98</v>
      </c>
      <c r="C87" s="30"/>
      <c r="D87"/>
      <c r="F87" s="31" t="s">
        <v>99</v>
      </c>
      <c r="H87" s="32"/>
    </row>
    <row r="88" spans="2:9" ht="15.75" x14ac:dyDescent="0.25">
      <c r="B88" s="33"/>
      <c r="C88" s="30" t="s">
        <v>100</v>
      </c>
      <c r="D88"/>
      <c r="F88" s="34" t="s">
        <v>101</v>
      </c>
      <c r="H88" s="32"/>
    </row>
    <row r="89" spans="2:9" ht="15.75" x14ac:dyDescent="0.25">
      <c r="B89" s="33"/>
      <c r="C89" s="30" t="s">
        <v>102</v>
      </c>
      <c r="D89"/>
      <c r="F89" s="35" t="s">
        <v>103</v>
      </c>
      <c r="H89" s="32"/>
    </row>
    <row r="90" spans="2:9" ht="15.75" x14ac:dyDescent="0.25">
      <c r="B90" s="33"/>
      <c r="C90" s="30" t="s">
        <v>104</v>
      </c>
      <c r="D90" s="30"/>
      <c r="E90" s="35"/>
      <c r="F90" s="36"/>
      <c r="H90" s="32"/>
    </row>
  </sheetData>
  <mergeCells count="2">
    <mergeCell ref="B3:I3"/>
    <mergeCell ref="B4:I4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dcterms:created xsi:type="dcterms:W3CDTF">2026-04-13T15:36:32Z</dcterms:created>
  <dcterms:modified xsi:type="dcterms:W3CDTF">2026-04-13T15:37:04Z</dcterms:modified>
</cp:coreProperties>
</file>