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2\OAI-Ejecución presupuestaria, Ingresos Egresos, BG, CXP, Nóminas\Reporte de Ingresos y Egresos\"/>
    </mc:Choice>
  </mc:AlternateContent>
  <xr:revisionPtr revIDLastSave="0" documentId="13_ncr:1_{4CC26185-883D-4AD5-A382-C622B77E00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4" i="1" l="1"/>
  <c r="N9" i="1"/>
  <c r="N63" i="1"/>
  <c r="N53" i="1"/>
  <c r="N37" i="1"/>
  <c r="N27" i="1"/>
  <c r="N17" i="1"/>
  <c r="N11" i="1"/>
  <c r="B84" i="1"/>
  <c r="M84" i="1"/>
  <c r="N85" i="1" l="1"/>
  <c r="L84" i="1" l="1"/>
  <c r="C82" i="1" l="1"/>
  <c r="F82" i="1"/>
  <c r="G82" i="1"/>
  <c r="H82" i="1"/>
  <c r="K82" i="1"/>
  <c r="L82" i="1"/>
  <c r="C79" i="1"/>
  <c r="F79" i="1"/>
  <c r="G79" i="1"/>
  <c r="H79" i="1"/>
  <c r="K79" i="1"/>
  <c r="L79" i="1"/>
  <c r="C76" i="1"/>
  <c r="F76" i="1"/>
  <c r="G76" i="1"/>
  <c r="H76" i="1"/>
  <c r="K76" i="1"/>
  <c r="L76" i="1"/>
  <c r="C71" i="1"/>
  <c r="F71" i="1"/>
  <c r="G71" i="1"/>
  <c r="H71" i="1"/>
  <c r="K71" i="1"/>
  <c r="L71" i="1"/>
  <c r="C68" i="1"/>
  <c r="F68" i="1"/>
  <c r="G68" i="1"/>
  <c r="H68" i="1"/>
  <c r="K68" i="1"/>
  <c r="L68" i="1"/>
  <c r="C63" i="1"/>
  <c r="F63" i="1"/>
  <c r="G63" i="1"/>
  <c r="H63" i="1"/>
  <c r="K63" i="1"/>
  <c r="L63" i="1"/>
  <c r="C53" i="1"/>
  <c r="F53" i="1"/>
  <c r="G53" i="1"/>
  <c r="H53" i="1"/>
  <c r="K53" i="1"/>
  <c r="L53" i="1"/>
  <c r="C46" i="1"/>
  <c r="F46" i="1"/>
  <c r="G46" i="1"/>
  <c r="H46" i="1"/>
  <c r="K46" i="1"/>
  <c r="L46" i="1"/>
  <c r="C37" i="1"/>
  <c r="F37" i="1"/>
  <c r="G37" i="1"/>
  <c r="H37" i="1"/>
  <c r="K37" i="1"/>
  <c r="L37" i="1"/>
  <c r="C27" i="1"/>
  <c r="F27" i="1"/>
  <c r="G27" i="1"/>
  <c r="H27" i="1"/>
  <c r="K27" i="1"/>
  <c r="L27" i="1"/>
  <c r="C17" i="1"/>
  <c r="F17" i="1"/>
  <c r="G17" i="1"/>
  <c r="H17" i="1"/>
  <c r="K17" i="1"/>
  <c r="L17" i="1"/>
  <c r="C11" i="1"/>
  <c r="F11" i="1"/>
  <c r="G11" i="1"/>
  <c r="H11" i="1"/>
  <c r="K11" i="1"/>
  <c r="L11" i="1"/>
  <c r="N79" i="1" l="1"/>
  <c r="N82" i="1"/>
  <c r="N76" i="1"/>
  <c r="N71" i="1"/>
  <c r="N68" i="1"/>
  <c r="K84" i="1" l="1"/>
  <c r="J84" i="1"/>
  <c r="I84" i="1" l="1"/>
  <c r="H84" i="1" l="1"/>
  <c r="G84" i="1" l="1"/>
  <c r="F84" i="1" l="1"/>
  <c r="E84" i="1" l="1"/>
  <c r="D84" i="1" l="1"/>
  <c r="C84" i="1" l="1"/>
</calcChain>
</file>

<file path=xl/sharedStrings.xml><?xml version="1.0" encoding="utf-8"?>
<sst xmlns="http://schemas.openxmlformats.org/spreadsheetml/2006/main" count="107" uniqueCount="107">
  <si>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</si>
  <si>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</si>
  <si>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</si>
  <si>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</si>
  <si>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</si>
  <si>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</si>
  <si>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Cuenta Bancaria No. 1110212 Cuenta Unica del Tesoro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</si>
  <si>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</si>
  <si>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</si>
  <si>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</si>
  <si>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</si>
  <si>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</si>
  <si>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</si>
  <si>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</si>
  <si>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</si>
  <si>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</si>
  <si>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</si>
  <si>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</si>
  <si>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</si>
  <si>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</si>
  <si>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</si>
  <si>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</si>
  <si>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</si>
  <si>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</si>
  <si>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</si>
  <si>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</si>
  <si>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</si>
  <si>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</si>
  <si>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</si>
  <si>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</si>
  <si>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</si>
  <si>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</si>
  <si>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</si>
  <si>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</si>
  <si>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</si>
  <si>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</si>
  <si>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</si>
  <si>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</si>
  <si>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</si>
  <si>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</si>
  <si>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</si>
  <si>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</si>
  <si>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</si>
  <si>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</si>
  <si>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</si>
  <si>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</si>
  <si>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</si>
  <si>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</si>
  <si>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</si>
  <si>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</si>
  <si>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</si>
  <si>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</si>
  <si>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</si>
  <si>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</si>
  <si>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</si>
  <si>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</si>
  <si>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</si>
  <si>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</si>
  <si>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</si>
  <si>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</si>
  <si>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</si>
  <si>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</si>
  <si>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</si>
  <si>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</si>
  <si>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</si>
  <si>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</si>
  <si>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</si>
  <si>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</si>
  <si>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</si>
  <si>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</si>
  <si>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</si>
  <si>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</si>
  <si>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</si>
  <si>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</si>
  <si>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</si>
  <si>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</si>
  <si>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</si>
  <si>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</si>
  <si>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</si>
  <si>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</si>
  <si>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</si>
  <si>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</si>
  <si>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</si>
  <si>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</si>
  <si>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Total de Egresos </t>
  </si>
  <si>
    <t xml:space="preserve">Reporte de Ingresos y Egresos </t>
  </si>
  <si>
    <t>Marzo</t>
  </si>
  <si>
    <t>Abril</t>
  </si>
  <si>
    <t xml:space="preserve">Analista de Presupuesto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</si>
  <si>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</si>
  <si>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</si>
  <si>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</si>
  <si>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</si>
  <si>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</si>
  <si>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>Junio</t>
  </si>
  <si>
    <t>Unidad de Análisis Financiero</t>
  </si>
  <si>
    <t>Julio</t>
  </si>
  <si>
    <t>Agosto</t>
  </si>
  <si>
    <t>Septiembre</t>
  </si>
  <si>
    <t>Aprobado por:</t>
  </si>
  <si>
    <t>Octubre</t>
  </si>
  <si>
    <t>Director Administrativo y Financiero</t>
  </si>
  <si>
    <t>Noviembre</t>
  </si>
  <si>
    <t>Revisado por:</t>
  </si>
  <si>
    <t xml:space="preserve">Pedro Ramirez </t>
  </si>
  <si>
    <t xml:space="preserve">Contador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</si>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</sst>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164" fontId="3" fillId="0" borderId="0" xfId="0" applyNumberFormat="1" applyFon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/>
    </xf>
    <xf numFmtId="43" fontId="0" fillId="0" borderId="2" xfId="1" applyFont="1" applyBorder="1"/>
    <xf numFmtId="43" fontId="2" fillId="3" borderId="2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vertical="center"/>
    </xf>
    <xf numFmtId="164" fontId="3" fillId="0" borderId="3" xfId="0" applyNumberFormat="1" applyFont="1" applyBorder="1"/>
    <xf numFmtId="0" fontId="5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43" fontId="4" fillId="0" borderId="2" xfId="1" applyFont="1" applyBorder="1"/>
    <xf numFmtId="43" fontId="4" fillId="0" borderId="2" xfId="1" applyFont="1" applyFill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3" fillId="0" borderId="2" xfId="1" applyFont="1" applyBorder="1"/>
    <xf numFmtId="43" fontId="0" fillId="0" borderId="0" xfId="1" applyFont="1"/>
    <xf numFmtId="43" fontId="4" fillId="0" borderId="0" xfId="1" applyFont="1"/>
    <xf numFmtId="43" fontId="7" fillId="4" borderId="2" xfId="1" applyFont="1" applyFill="1" applyBorder="1"/>
    <xf numFmtId="43" fontId="6" fillId="3" borderId="2" xfId="1" applyFont="1" applyFill="1" applyBorder="1"/>
    <xf numFmtId="43" fontId="2" fillId="3" borderId="2" xfId="1" applyFont="1" applyFill="1" applyBorder="1"/>
    <xf numFmtId="0" fontId="10" fillId="0" borderId="0" xfId="0" applyFont="1" applyAlignment="1">
      <alignment horizontal="center"/>
    </xf>
    <xf numFmtId="0" fontId="4" fillId="0" borderId="0" xfId="0" applyFont="1"/>
    <xf numFmtId="0" fontId="10" fillId="0" borderId="0" xfId="0" applyFont="1"/>
    <xf numFmtId="0" fontId="10" fillId="5" borderId="2" xfId="0" applyFont="1" applyFill="1" applyBorder="1" applyAlignment="1">
      <alignment horizontal="left" indent="1"/>
    </xf>
    <xf numFmtId="43" fontId="10" fillId="5" borderId="2" xfId="1" applyFont="1" applyFill="1" applyBorder="1"/>
    <xf numFmtId="43" fontId="4" fillId="0" borderId="0" xfId="0" applyNumberFormat="1" applyFont="1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top" readingOrder="1"/>
    </xf>
    <xf numFmtId="0" fontId="9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top" wrapText="1" readingOrder="1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1073150</xdr:colOff>
      <xdr:row>0</xdr:row>
      <xdr:rowOff>0</xdr:rowOff>
    </xdr:from>
    <xdr:to>
      <xdr:col>4</xdr:col>
      <xdr:colOff>336551</xdr:colOff>
      <xdr:row>4</xdr:row>
      <xdr:rowOff>132790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2425" y="0"/>
          <a:ext cx="2025651" cy="1180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393700</xdr:colOff>
      <xdr:row>0</xdr:row>
      <xdr:rowOff>111125</xdr:rowOff>
    </xdr:from>
    <xdr:to>
      <xdr:col>9</xdr:col>
      <xdr:colOff>1343478</xdr:colOff>
      <xdr:row>4</xdr:row>
      <xdr:rowOff>94901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16075" y="111125"/>
          <a:ext cx="2330903" cy="1047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6"/>
  <sheetViews>
    <sheetView tabSelected="1" topLeftCell="B1" zoomScaleNormal="100" workbookViewId="0">
      <selection activeCell="A4" sqref="A4:N4"/>
    </sheetView>
  </sheetViews>
  <sheetFormatPr baseColWidth="10" defaultColWidth="11.42578125" defaultRowHeight="15" x14ac:dyDescent="0.25"/>
  <cols>
    <col min="1" max="1" width="63.7109375" customWidth="1"/>
    <col min="2" max="12" width="20.7109375" customWidth="1"/>
    <col min="13" max="13" width="22.28515625" customWidth="1"/>
    <col min="14" max="14" width="22.28515625" bestFit="1" customWidth="1"/>
  </cols>
  <sheetData>
    <row r="1" spans="1:15" ht="23.2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21" customHeight="1" x14ac:dyDescent="0.25">
      <c r="A2" s="39" t="s">
        <v>95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ht="15.75" customHeight="1" x14ac:dyDescent="0.25">
      <c r="A3" s="40">
        <v>2022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22.5" customHeight="1" x14ac:dyDescent="0.25">
      <c r="A4" s="39" t="s">
        <v>85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ht="18.75" x14ac:dyDescent="0.25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5" ht="25.5" customHeight="1" x14ac:dyDescent="0.25">
      <c r="A6" s="33" t="s">
        <v>2</v>
      </c>
      <c r="B6" s="36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15" ht="25.5" customHeight="1" x14ac:dyDescent="0.25">
      <c r="A7" s="3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</row>
    <row r="8" spans="1:15" x14ac:dyDescent="0.25">
      <c r="A8" s="35"/>
      <c r="B8" s="16" t="s">
        <v>4</v>
      </c>
      <c r="C8" s="14" t="s">
        <v>82</v>
      </c>
      <c r="D8" s="14" t="s">
        <v>86</v>
      </c>
      <c r="E8" s="14" t="s">
        <v>87</v>
      </c>
      <c r="F8" s="14" t="s">
        <v>92</v>
      </c>
      <c r="G8" s="14" t="s">
        <v>94</v>
      </c>
      <c r="H8" s="14" t="s">
        <v>96</v>
      </c>
      <c r="I8" s="14" t="s">
        <v>97</v>
      </c>
      <c r="J8" s="14" t="s">
        <v>98</v>
      </c>
      <c r="K8" s="14" t="s">
        <v>100</v>
      </c>
      <c r="L8" s="14" t="s">
        <v>102</v>
      </c>
      <c r="M8" s="14" t="s">
        <v>106</v>
      </c>
      <c r="N8" s="14" t="s">
        <v>5</v>
      </c>
    </row>
    <row r="9" spans="1:15" ht="45" customHeight="1" x14ac:dyDescent="0.25">
      <c r="A9" s="12" t="s">
        <v>6</v>
      </c>
      <c r="B9" s="13" t="s">
        <v>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8">
        <f>33433406+16716703+16716703+249937333.67+16716703+16716703+16716703+16716703+16716703+16716703+33433417+16716703</f>
        <v>467254483.66999996</v>
      </c>
    </row>
    <row r="10" spans="1:15" x14ac:dyDescent="0.25">
      <c r="A10" s="2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1"/>
    </row>
    <row r="11" spans="1:15" s="28" customFormat="1" ht="20.100000000000001" customHeight="1" x14ac:dyDescent="0.25">
      <c r="A11" s="30" t="s">
        <v>9</v>
      </c>
      <c r="B11" s="31">
        <v>6399833.3200000003</v>
      </c>
      <c r="C11" s="31">
        <f t="shared" ref="C11:L11" si="0">SUM(C12:C16)</f>
        <v>8454817.7599999998</v>
      </c>
      <c r="D11" s="31">
        <v>7463064.4500000002</v>
      </c>
      <c r="E11" s="31">
        <v>11162028.350000001</v>
      </c>
      <c r="F11" s="31">
        <f t="shared" si="0"/>
        <v>8410544.7899999991</v>
      </c>
      <c r="G11" s="31">
        <f t="shared" si="0"/>
        <v>8043475.3200000003</v>
      </c>
      <c r="H11" s="31">
        <f t="shared" si="0"/>
        <v>7839836.54</v>
      </c>
      <c r="I11" s="31">
        <v>8253817.040000001</v>
      </c>
      <c r="J11" s="31">
        <v>8273259.9800000004</v>
      </c>
      <c r="K11" s="31">
        <f t="shared" si="0"/>
        <v>11951587.899999999</v>
      </c>
      <c r="L11" s="31">
        <f t="shared" si="0"/>
        <v>15132192.030000001</v>
      </c>
      <c r="M11" s="31">
        <v>24445606.809999999</v>
      </c>
      <c r="N11" s="31">
        <f>SUM(B11:M11)</f>
        <v>125830064.28999999</v>
      </c>
      <c r="O11" s="32"/>
    </row>
    <row r="12" spans="1:15" ht="15.75" x14ac:dyDescent="0.25">
      <c r="A12" s="4" t="s">
        <v>10</v>
      </c>
      <c r="B12" s="17">
        <v>5203313.34</v>
      </c>
      <c r="C12" s="7">
        <v>6117833.3499999996</v>
      </c>
      <c r="D12" s="7">
        <v>5647987.0899999999</v>
      </c>
      <c r="E12" s="7">
        <v>5622223.5300000003</v>
      </c>
      <c r="F12" s="7">
        <v>6043708.5</v>
      </c>
      <c r="G12" s="7">
        <v>6076966.6699999999</v>
      </c>
      <c r="H12" s="7">
        <v>5910700</v>
      </c>
      <c r="I12" s="17">
        <v>6297548.7300000004</v>
      </c>
      <c r="J12" s="17">
        <v>6304520.1200000001</v>
      </c>
      <c r="K12" s="17">
        <v>4950133.34</v>
      </c>
      <c r="L12" s="17">
        <v>13060970.08</v>
      </c>
      <c r="M12" s="17">
        <v>6978613.6100000003</v>
      </c>
      <c r="N12" s="7"/>
    </row>
    <row r="13" spans="1:15" ht="15.75" x14ac:dyDescent="0.25">
      <c r="A13" s="4" t="s">
        <v>11</v>
      </c>
      <c r="B13" s="17">
        <v>425000</v>
      </c>
      <c r="C13" s="7">
        <v>1443000</v>
      </c>
      <c r="D13" s="7">
        <v>1004000</v>
      </c>
      <c r="E13" s="7">
        <v>4735300</v>
      </c>
      <c r="F13" s="7">
        <v>1507800</v>
      </c>
      <c r="G13" s="7">
        <v>1067000</v>
      </c>
      <c r="H13" s="7">
        <v>1053666.67</v>
      </c>
      <c r="I13" s="17">
        <v>1085000</v>
      </c>
      <c r="J13" s="17">
        <v>1044000</v>
      </c>
      <c r="K13" s="17">
        <v>6258722.2000000002</v>
      </c>
      <c r="L13" s="17">
        <v>1122533.3400000001</v>
      </c>
      <c r="M13" s="17">
        <v>16522800</v>
      </c>
      <c r="N13" s="7"/>
    </row>
    <row r="14" spans="1:15" ht="15.75" x14ac:dyDescent="0.25">
      <c r="A14" s="4" t="s">
        <v>12</v>
      </c>
      <c r="B14" s="17">
        <v>0</v>
      </c>
      <c r="C14" s="7"/>
      <c r="D14" s="7">
        <v>0</v>
      </c>
      <c r="E14" s="7">
        <v>0</v>
      </c>
      <c r="F14" s="7"/>
      <c r="G14" s="7"/>
      <c r="H14" s="7"/>
      <c r="I14" s="17">
        <v>0</v>
      </c>
      <c r="J14" s="17">
        <v>0</v>
      </c>
      <c r="K14" s="17"/>
      <c r="L14" s="17">
        <v>7464.32</v>
      </c>
      <c r="M14" s="17"/>
      <c r="N14" s="7"/>
    </row>
    <row r="15" spans="1:15" ht="15.75" x14ac:dyDescent="0.25">
      <c r="A15" s="4" t="s">
        <v>13</v>
      </c>
      <c r="B15" s="17">
        <v>0</v>
      </c>
      <c r="C15" s="7"/>
      <c r="D15" s="7">
        <v>0</v>
      </c>
      <c r="E15" s="7">
        <v>0</v>
      </c>
      <c r="F15" s="7"/>
      <c r="G15" s="7"/>
      <c r="H15" s="7"/>
      <c r="I15" s="17">
        <v>0</v>
      </c>
      <c r="J15" s="17">
        <v>0</v>
      </c>
      <c r="K15" s="17"/>
      <c r="L15" s="17"/>
      <c r="M15" s="17"/>
      <c r="N15" s="7"/>
    </row>
    <row r="16" spans="1:15" ht="15.75" x14ac:dyDescent="0.25">
      <c r="A16" s="4" t="s">
        <v>14</v>
      </c>
      <c r="B16" s="17">
        <v>771519.98</v>
      </c>
      <c r="C16" s="7">
        <v>893984.41</v>
      </c>
      <c r="D16" s="7">
        <v>811077.36</v>
      </c>
      <c r="E16" s="7">
        <v>804504.82</v>
      </c>
      <c r="F16" s="7">
        <v>859036.29</v>
      </c>
      <c r="G16" s="7">
        <v>899508.65</v>
      </c>
      <c r="H16" s="7">
        <v>875469.87</v>
      </c>
      <c r="I16" s="17">
        <v>871268.31</v>
      </c>
      <c r="J16" s="17">
        <v>924739.86</v>
      </c>
      <c r="K16" s="17">
        <v>742732.36</v>
      </c>
      <c r="L16" s="17">
        <v>941224.29</v>
      </c>
      <c r="M16" s="17">
        <v>944193.2</v>
      </c>
      <c r="N16" s="7"/>
    </row>
    <row r="17" spans="1:15" s="28" customFormat="1" ht="20.100000000000001" customHeight="1" x14ac:dyDescent="0.25">
      <c r="A17" s="30" t="s">
        <v>15</v>
      </c>
      <c r="B17" s="31">
        <v>168653.51</v>
      </c>
      <c r="C17" s="31">
        <f t="shared" ref="C17:L17" si="1">SUM(C18:C26)</f>
        <v>1348285.76</v>
      </c>
      <c r="D17" s="31">
        <v>8805506.3599999994</v>
      </c>
      <c r="E17" s="31">
        <v>2046694.43</v>
      </c>
      <c r="F17" s="31">
        <f t="shared" si="1"/>
        <v>2399728.52</v>
      </c>
      <c r="G17" s="31">
        <f t="shared" si="1"/>
        <v>1968269.17</v>
      </c>
      <c r="H17" s="31">
        <f t="shared" si="1"/>
        <v>4465735.62</v>
      </c>
      <c r="I17" s="31">
        <v>5553881.2700000005</v>
      </c>
      <c r="J17" s="31">
        <v>2033311.69</v>
      </c>
      <c r="K17" s="31">
        <f t="shared" si="1"/>
        <v>2953640.07</v>
      </c>
      <c r="L17" s="31">
        <f t="shared" si="1"/>
        <v>13468095.270000001</v>
      </c>
      <c r="M17" s="31">
        <v>6366558.8100000005</v>
      </c>
      <c r="N17" s="31">
        <f>SUM(B17:M17)</f>
        <v>51578360.480000004</v>
      </c>
      <c r="O17" s="32"/>
    </row>
    <row r="18" spans="1:15" ht="15.75" x14ac:dyDescent="0.25">
      <c r="A18" s="4" t="s">
        <v>16</v>
      </c>
      <c r="B18" s="17">
        <v>137549.54</v>
      </c>
      <c r="C18" s="7">
        <v>422637.15</v>
      </c>
      <c r="D18" s="7">
        <v>418073.24</v>
      </c>
      <c r="E18" s="7">
        <v>596782.11</v>
      </c>
      <c r="F18" s="7">
        <v>281755.87</v>
      </c>
      <c r="G18" s="7">
        <v>421273.58</v>
      </c>
      <c r="H18" s="7">
        <v>446003.54</v>
      </c>
      <c r="I18" s="17">
        <v>809545.91</v>
      </c>
      <c r="J18" s="17">
        <v>691420.45</v>
      </c>
      <c r="K18" s="17">
        <v>341345.36</v>
      </c>
      <c r="L18" s="17">
        <v>483496.65</v>
      </c>
      <c r="M18" s="17">
        <v>414401.4</v>
      </c>
      <c r="N18" s="7"/>
    </row>
    <row r="19" spans="1:15" ht="15.75" x14ac:dyDescent="0.25">
      <c r="A19" s="4" t="s">
        <v>17</v>
      </c>
      <c r="B19" s="17">
        <v>500</v>
      </c>
      <c r="C19" s="7"/>
      <c r="D19" s="7">
        <v>13688</v>
      </c>
      <c r="E19" s="7">
        <v>0</v>
      </c>
      <c r="F19" s="7"/>
      <c r="G19" s="7"/>
      <c r="H19" s="7">
        <v>165200</v>
      </c>
      <c r="I19" s="17">
        <v>73128.78</v>
      </c>
      <c r="J19" s="17">
        <v>73128.78</v>
      </c>
      <c r="K19" s="17">
        <v>23600</v>
      </c>
      <c r="L19" s="17">
        <v>23600</v>
      </c>
      <c r="M19" s="17">
        <v>523600</v>
      </c>
      <c r="N19" s="7"/>
    </row>
    <row r="20" spans="1:15" ht="15.75" x14ac:dyDescent="0.25">
      <c r="A20" s="4" t="s">
        <v>18</v>
      </c>
      <c r="B20" s="17">
        <v>0</v>
      </c>
      <c r="C20" s="7"/>
      <c r="D20" s="7">
        <v>0</v>
      </c>
      <c r="E20" s="7">
        <v>0</v>
      </c>
      <c r="F20" s="7"/>
      <c r="G20" s="7"/>
      <c r="H20" s="7">
        <v>176676.06</v>
      </c>
      <c r="I20" s="17">
        <v>0</v>
      </c>
      <c r="J20" s="17">
        <v>0</v>
      </c>
      <c r="K20" s="17">
        <v>3150</v>
      </c>
      <c r="L20" s="17">
        <v>174202.4</v>
      </c>
      <c r="M20" s="17">
        <v>288436.68</v>
      </c>
      <c r="N20" s="7"/>
    </row>
    <row r="21" spans="1:15" ht="15.75" x14ac:dyDescent="0.25">
      <c r="A21" s="4" t="s">
        <v>19</v>
      </c>
      <c r="B21" s="17">
        <v>10580</v>
      </c>
      <c r="C21" s="7"/>
      <c r="D21" s="7">
        <v>0</v>
      </c>
      <c r="E21" s="7">
        <v>0</v>
      </c>
      <c r="F21" s="7"/>
      <c r="G21" s="7"/>
      <c r="H21" s="7">
        <v>65928</v>
      </c>
      <c r="I21" s="17">
        <v>0</v>
      </c>
      <c r="J21" s="17">
        <v>0</v>
      </c>
      <c r="K21" s="17"/>
      <c r="L21" s="17">
        <v>635895.59</v>
      </c>
      <c r="M21" s="17">
        <v>343519.38</v>
      </c>
      <c r="N21" s="7"/>
    </row>
    <row r="22" spans="1:15" ht="15.75" x14ac:dyDescent="0.25">
      <c r="A22" s="4" t="s">
        <v>20</v>
      </c>
      <c r="B22" s="17">
        <v>0</v>
      </c>
      <c r="C22" s="7">
        <v>41300</v>
      </c>
      <c r="D22" s="7">
        <v>562015.12</v>
      </c>
      <c r="E22" s="7">
        <v>1030979.66</v>
      </c>
      <c r="F22" s="7">
        <v>1362722.81</v>
      </c>
      <c r="G22" s="7">
        <v>860221.41</v>
      </c>
      <c r="H22" s="7">
        <v>189174.66</v>
      </c>
      <c r="I22" s="17">
        <v>3362010</v>
      </c>
      <c r="J22" s="17">
        <v>20650</v>
      </c>
      <c r="K22" s="17">
        <v>1158463.7</v>
      </c>
      <c r="L22" s="17">
        <v>3519071.95</v>
      </c>
      <c r="M22" s="17">
        <v>424624.65</v>
      </c>
      <c r="N22" s="7"/>
    </row>
    <row r="23" spans="1:15" ht="15.75" x14ac:dyDescent="0.25">
      <c r="A23" s="4" t="s">
        <v>21</v>
      </c>
      <c r="B23" s="17">
        <v>0</v>
      </c>
      <c r="C23" s="7">
        <v>858398.61</v>
      </c>
      <c r="D23" s="7">
        <v>307858.09000000003</v>
      </c>
      <c r="E23" s="7">
        <v>301857.15999999997</v>
      </c>
      <c r="F23" s="7">
        <v>317508.07</v>
      </c>
      <c r="G23" s="7">
        <v>344510.18</v>
      </c>
      <c r="H23" s="7">
        <v>347668.06</v>
      </c>
      <c r="I23" s="17">
        <v>452912.67</v>
      </c>
      <c r="J23" s="17">
        <v>463095.11</v>
      </c>
      <c r="K23" s="17">
        <v>526407.72</v>
      </c>
      <c r="L23" s="17">
        <v>457637.82</v>
      </c>
      <c r="M23" s="17">
        <v>636663.57999999996</v>
      </c>
      <c r="N23" s="7"/>
    </row>
    <row r="24" spans="1:15" ht="30" x14ac:dyDescent="0.25">
      <c r="A24" s="4" t="s">
        <v>22</v>
      </c>
      <c r="B24" s="17">
        <v>4504.54</v>
      </c>
      <c r="C24" s="7"/>
      <c r="D24" s="7">
        <v>113553.77</v>
      </c>
      <c r="E24" s="7">
        <v>3215.5</v>
      </c>
      <c r="F24" s="7">
        <v>24721.5</v>
      </c>
      <c r="G24" s="7"/>
      <c r="H24" s="7">
        <v>3722.9</v>
      </c>
      <c r="I24" s="23">
        <v>0</v>
      </c>
      <c r="J24" s="17">
        <v>34273.61</v>
      </c>
      <c r="K24" s="17">
        <v>7973.99</v>
      </c>
      <c r="L24" s="17">
        <v>47554.75</v>
      </c>
      <c r="M24" s="17">
        <v>77685.87</v>
      </c>
      <c r="N24" s="7"/>
    </row>
    <row r="25" spans="1:15" ht="15.75" x14ac:dyDescent="0.25">
      <c r="A25" s="4" t="s">
        <v>23</v>
      </c>
      <c r="B25" s="17">
        <v>15519.43</v>
      </c>
      <c r="C25" s="7">
        <v>25950</v>
      </c>
      <c r="D25" s="7">
        <v>7379818.1399999997</v>
      </c>
      <c r="E25" s="7">
        <v>60614</v>
      </c>
      <c r="F25" s="7">
        <v>292182.46999999997</v>
      </c>
      <c r="G25" s="7">
        <v>156510</v>
      </c>
      <c r="H25" s="7">
        <v>2095814.34</v>
      </c>
      <c r="I25" s="17">
        <v>628562.79</v>
      </c>
      <c r="J25" s="17">
        <v>588232.5</v>
      </c>
      <c r="K25" s="17">
        <v>692111.86</v>
      </c>
      <c r="L25" s="17">
        <v>7968093.4400000004</v>
      </c>
      <c r="M25" s="17">
        <v>3201697.56</v>
      </c>
      <c r="N25" s="7"/>
    </row>
    <row r="26" spans="1:15" ht="15.75" x14ac:dyDescent="0.25">
      <c r="A26" s="4" t="s">
        <v>24</v>
      </c>
      <c r="B26" s="17">
        <v>0</v>
      </c>
      <c r="C26" s="7"/>
      <c r="D26" s="7">
        <v>10500</v>
      </c>
      <c r="E26" s="7">
        <v>53246</v>
      </c>
      <c r="F26" s="7">
        <v>120837.8</v>
      </c>
      <c r="G26" s="7">
        <v>185754</v>
      </c>
      <c r="H26" s="7">
        <v>975548.06</v>
      </c>
      <c r="I26" s="17">
        <v>227721.12</v>
      </c>
      <c r="J26" s="17">
        <v>162511.24</v>
      </c>
      <c r="K26" s="17">
        <v>200587.44</v>
      </c>
      <c r="L26" s="17">
        <v>158542.67000000001</v>
      </c>
      <c r="M26" s="17">
        <v>455929.69</v>
      </c>
      <c r="N26" s="7"/>
    </row>
    <row r="27" spans="1:15" s="28" customFormat="1" ht="20.100000000000001" customHeight="1" x14ac:dyDescent="0.25">
      <c r="A27" s="30" t="s">
        <v>25</v>
      </c>
      <c r="B27" s="31">
        <v>204502.47999999998</v>
      </c>
      <c r="C27" s="31">
        <f t="shared" ref="C27:L27" si="2">SUM(C28:C36)</f>
        <v>229200</v>
      </c>
      <c r="D27" s="31">
        <v>2880575.6</v>
      </c>
      <c r="E27" s="31">
        <v>238700</v>
      </c>
      <c r="F27" s="31">
        <f t="shared" si="2"/>
        <v>578127.92000000004</v>
      </c>
      <c r="G27" s="31">
        <f t="shared" si="2"/>
        <v>883857.60999999987</v>
      </c>
      <c r="H27" s="31">
        <f t="shared" si="2"/>
        <v>1000390.8699999999</v>
      </c>
      <c r="I27" s="31">
        <v>692473.34000000008</v>
      </c>
      <c r="J27" s="31">
        <v>533665.5</v>
      </c>
      <c r="K27" s="31">
        <f t="shared" si="2"/>
        <v>1953968.12</v>
      </c>
      <c r="L27" s="31">
        <f t="shared" si="2"/>
        <v>249700</v>
      </c>
      <c r="M27" s="31">
        <v>1317879.6900000002</v>
      </c>
      <c r="N27" s="31">
        <f>SUM(B27:M27)</f>
        <v>10763041.129999999</v>
      </c>
      <c r="O27" s="32"/>
    </row>
    <row r="28" spans="1:15" ht="15.75" x14ac:dyDescent="0.25">
      <c r="A28" s="4" t="s">
        <v>26</v>
      </c>
      <c r="B28" s="17">
        <v>2377</v>
      </c>
      <c r="C28" s="7"/>
      <c r="D28" s="7">
        <v>15900</v>
      </c>
      <c r="E28" s="7">
        <v>0</v>
      </c>
      <c r="F28" s="7">
        <v>42657.21</v>
      </c>
      <c r="G28" s="7"/>
      <c r="H28" s="7">
        <v>20400</v>
      </c>
      <c r="I28" s="17">
        <v>10089</v>
      </c>
      <c r="J28" s="17">
        <v>41149</v>
      </c>
      <c r="K28" s="17">
        <v>152879.07</v>
      </c>
      <c r="L28" s="17"/>
      <c r="M28" s="17">
        <v>127463.53</v>
      </c>
      <c r="N28" s="7"/>
    </row>
    <row r="29" spans="1:15" ht="15.75" x14ac:dyDescent="0.25">
      <c r="A29" s="4" t="s">
        <v>27</v>
      </c>
      <c r="B29" s="17">
        <v>1009</v>
      </c>
      <c r="C29" s="7"/>
      <c r="D29" s="7">
        <v>0</v>
      </c>
      <c r="E29" s="7">
        <v>0</v>
      </c>
      <c r="F29" s="7">
        <v>30680</v>
      </c>
      <c r="G29" s="7">
        <v>430522.41</v>
      </c>
      <c r="H29" s="7">
        <v>136644</v>
      </c>
      <c r="I29" s="17">
        <v>164465.45000000001</v>
      </c>
      <c r="J29" s="17">
        <v>0</v>
      </c>
      <c r="K29" s="17">
        <v>19470</v>
      </c>
      <c r="L29" s="17"/>
      <c r="M29" s="17">
        <v>4708.2</v>
      </c>
      <c r="N29" s="7"/>
    </row>
    <row r="30" spans="1:15" ht="15.75" x14ac:dyDescent="0.25">
      <c r="A30" s="4" t="s">
        <v>28</v>
      </c>
      <c r="B30" s="17">
        <v>457.87</v>
      </c>
      <c r="C30" s="7"/>
      <c r="D30" s="7">
        <v>240956</v>
      </c>
      <c r="E30" s="7">
        <v>0</v>
      </c>
      <c r="F30" s="7">
        <v>108740.07</v>
      </c>
      <c r="G30" s="7"/>
      <c r="H30" s="7">
        <v>90049.1</v>
      </c>
      <c r="I30" s="17">
        <v>0</v>
      </c>
      <c r="J30" s="17">
        <v>51300.5</v>
      </c>
      <c r="K30" s="17">
        <v>55507.199999999997</v>
      </c>
      <c r="L30" s="17"/>
      <c r="M30" s="17">
        <v>131082.19</v>
      </c>
      <c r="N30" s="7"/>
    </row>
    <row r="31" spans="1:15" ht="15.75" x14ac:dyDescent="0.25">
      <c r="A31" s="4" t="s">
        <v>29</v>
      </c>
      <c r="B31" s="17">
        <v>0</v>
      </c>
      <c r="C31" s="7"/>
      <c r="D31" s="7">
        <v>0</v>
      </c>
      <c r="E31" s="7">
        <v>0</v>
      </c>
      <c r="F31" s="7"/>
      <c r="G31" s="7"/>
      <c r="H31" s="7">
        <v>78273.38</v>
      </c>
      <c r="I31" s="17">
        <v>0</v>
      </c>
      <c r="J31" s="17">
        <v>0</v>
      </c>
      <c r="K31" s="17"/>
      <c r="L31" s="17"/>
      <c r="M31" s="17"/>
      <c r="N31" s="7"/>
    </row>
    <row r="32" spans="1:15" ht="15.75" x14ac:dyDescent="0.25">
      <c r="A32" s="4" t="s">
        <v>30</v>
      </c>
      <c r="B32" s="17">
        <v>450</v>
      </c>
      <c r="C32" s="7"/>
      <c r="D32" s="7">
        <v>0</v>
      </c>
      <c r="E32" s="7">
        <v>0</v>
      </c>
      <c r="F32" s="7"/>
      <c r="G32" s="7"/>
      <c r="H32" s="7">
        <v>42276.1</v>
      </c>
      <c r="I32" s="17">
        <v>71428.95</v>
      </c>
      <c r="J32" s="17">
        <v>0</v>
      </c>
      <c r="K32" s="17"/>
      <c r="L32" s="17"/>
      <c r="M32" s="17">
        <v>636446.97</v>
      </c>
      <c r="N32" s="7"/>
    </row>
    <row r="33" spans="1:15" ht="15.75" x14ac:dyDescent="0.25">
      <c r="A33" s="4" t="s">
        <v>31</v>
      </c>
      <c r="B33" s="17">
        <v>2782.46</v>
      </c>
      <c r="C33" s="7"/>
      <c r="D33" s="7">
        <v>0</v>
      </c>
      <c r="E33" s="7">
        <v>0</v>
      </c>
      <c r="F33" s="7"/>
      <c r="G33" s="7"/>
      <c r="H33" s="7"/>
      <c r="I33" s="17">
        <v>0</v>
      </c>
      <c r="J33" s="17">
        <v>0</v>
      </c>
      <c r="K33" s="17"/>
      <c r="L33" s="17"/>
      <c r="M33" s="17">
        <v>1575.3</v>
      </c>
      <c r="N33" s="7"/>
    </row>
    <row r="34" spans="1:15" ht="30" x14ac:dyDescent="0.25">
      <c r="A34" s="4" t="s">
        <v>32</v>
      </c>
      <c r="B34" s="17">
        <v>190850</v>
      </c>
      <c r="C34" s="7">
        <v>229200</v>
      </c>
      <c r="D34" s="7">
        <v>240200</v>
      </c>
      <c r="E34" s="7">
        <v>238700</v>
      </c>
      <c r="F34" s="7">
        <v>249157.37</v>
      </c>
      <c r="G34" s="7">
        <v>267200</v>
      </c>
      <c r="H34" s="7">
        <v>250700</v>
      </c>
      <c r="I34" s="17">
        <v>262200</v>
      </c>
      <c r="J34" s="17">
        <v>416200</v>
      </c>
      <c r="K34" s="17">
        <v>1387700</v>
      </c>
      <c r="L34" s="17">
        <v>249700</v>
      </c>
      <c r="M34" s="17">
        <v>284257.90000000002</v>
      </c>
      <c r="N34" s="7"/>
    </row>
    <row r="35" spans="1:15" ht="30" x14ac:dyDescent="0.25">
      <c r="A35" s="4" t="s">
        <v>33</v>
      </c>
      <c r="B35" s="17">
        <v>0</v>
      </c>
      <c r="C35" s="7"/>
      <c r="D35" s="7">
        <v>0</v>
      </c>
      <c r="E35" s="7">
        <v>0</v>
      </c>
      <c r="F35" s="7"/>
      <c r="G35" s="7"/>
      <c r="H35" s="7"/>
      <c r="I35" s="17">
        <v>0</v>
      </c>
      <c r="J35" s="17">
        <v>0</v>
      </c>
      <c r="K35" s="17"/>
      <c r="L35" s="17"/>
      <c r="M35" s="17"/>
      <c r="N35" s="7"/>
    </row>
    <row r="36" spans="1:15" ht="15.75" x14ac:dyDescent="0.25">
      <c r="A36" s="4" t="s">
        <v>34</v>
      </c>
      <c r="B36" s="17">
        <v>6576.15</v>
      </c>
      <c r="C36" s="7"/>
      <c r="D36" s="7">
        <v>2383519.6</v>
      </c>
      <c r="E36" s="7">
        <v>0</v>
      </c>
      <c r="F36" s="7">
        <v>146893.26999999999</v>
      </c>
      <c r="G36" s="7">
        <v>186135.2</v>
      </c>
      <c r="H36" s="7">
        <v>382048.29</v>
      </c>
      <c r="I36" s="17">
        <v>184289.94</v>
      </c>
      <c r="J36" s="17">
        <v>25016</v>
      </c>
      <c r="K36" s="17">
        <v>338411.85</v>
      </c>
      <c r="L36" s="17"/>
      <c r="M36" s="17">
        <v>132345.60000000001</v>
      </c>
      <c r="N36" s="7"/>
    </row>
    <row r="37" spans="1:15" s="28" customFormat="1" ht="20.100000000000001" customHeight="1" x14ac:dyDescent="0.25">
      <c r="A37" s="30" t="s">
        <v>35</v>
      </c>
      <c r="B37" s="31">
        <v>0</v>
      </c>
      <c r="C37" s="31">
        <f t="shared" ref="C37:L37" si="3">SUM(C38:C45)</f>
        <v>0</v>
      </c>
      <c r="D37" s="31">
        <v>303082.48</v>
      </c>
      <c r="E37" s="31">
        <v>318724.18</v>
      </c>
      <c r="F37" s="31">
        <f t="shared" si="3"/>
        <v>176573.41</v>
      </c>
      <c r="G37" s="31">
        <f t="shared" si="3"/>
        <v>0</v>
      </c>
      <c r="H37" s="31">
        <f t="shared" si="3"/>
        <v>489635.45</v>
      </c>
      <c r="I37" s="31">
        <v>275837.40000000002</v>
      </c>
      <c r="J37" s="31">
        <v>3302391.06</v>
      </c>
      <c r="K37" s="31">
        <f t="shared" si="3"/>
        <v>0</v>
      </c>
      <c r="L37" s="31">
        <f t="shared" si="3"/>
        <v>0</v>
      </c>
      <c r="M37" s="31"/>
      <c r="N37" s="31">
        <f>SUM(B37:M37)</f>
        <v>4866243.9800000004</v>
      </c>
      <c r="O37" s="32"/>
    </row>
    <row r="38" spans="1:15" ht="15.75" x14ac:dyDescent="0.25">
      <c r="A38" s="4" t="s">
        <v>36</v>
      </c>
      <c r="B38" s="17">
        <v>0</v>
      </c>
      <c r="C38" s="7"/>
      <c r="D38" s="7">
        <v>0</v>
      </c>
      <c r="E38" s="7">
        <v>0</v>
      </c>
      <c r="F38" s="7"/>
      <c r="G38" s="7"/>
      <c r="H38" s="7"/>
      <c r="I38" s="7">
        <v>0</v>
      </c>
      <c r="J38" s="7">
        <v>0</v>
      </c>
      <c r="K38" s="7"/>
      <c r="L38" s="7"/>
      <c r="M38" s="17"/>
      <c r="N38" s="7"/>
    </row>
    <row r="39" spans="1:15" ht="30" x14ac:dyDescent="0.25">
      <c r="A39" s="4" t="s">
        <v>37</v>
      </c>
      <c r="B39" s="17">
        <v>0</v>
      </c>
      <c r="C39" s="7"/>
      <c r="D39" s="7">
        <v>0</v>
      </c>
      <c r="E39" s="7">
        <v>0</v>
      </c>
      <c r="F39" s="7"/>
      <c r="G39" s="7"/>
      <c r="H39" s="7"/>
      <c r="I39" s="7">
        <v>0</v>
      </c>
      <c r="J39" s="7">
        <v>0</v>
      </c>
      <c r="K39" s="7"/>
      <c r="L39" s="7"/>
      <c r="M39" s="17"/>
      <c r="N39" s="7"/>
    </row>
    <row r="40" spans="1:15" ht="30" x14ac:dyDescent="0.25">
      <c r="A40" s="4" t="s">
        <v>38</v>
      </c>
      <c r="B40" s="17">
        <v>0</v>
      </c>
      <c r="C40" s="7"/>
      <c r="D40" s="7">
        <v>0</v>
      </c>
      <c r="E40" s="7">
        <v>0</v>
      </c>
      <c r="F40" s="7"/>
      <c r="G40" s="7"/>
      <c r="H40" s="7"/>
      <c r="I40" s="7">
        <v>0</v>
      </c>
      <c r="J40" s="7">
        <v>0</v>
      </c>
      <c r="K40" s="7"/>
      <c r="L40" s="7"/>
      <c r="M40" s="17"/>
      <c r="N40" s="7"/>
    </row>
    <row r="41" spans="1:15" ht="30" x14ac:dyDescent="0.25">
      <c r="A41" s="4" t="s">
        <v>39</v>
      </c>
      <c r="B41" s="17">
        <v>0</v>
      </c>
      <c r="C41" s="7"/>
      <c r="D41" s="7">
        <v>0</v>
      </c>
      <c r="E41" s="7">
        <v>0</v>
      </c>
      <c r="F41" s="7"/>
      <c r="G41" s="7"/>
      <c r="H41" s="7"/>
      <c r="I41" s="7">
        <v>0</v>
      </c>
      <c r="J41" s="7">
        <v>0</v>
      </c>
      <c r="K41" s="7"/>
      <c r="L41" s="7"/>
      <c r="M41" s="17"/>
      <c r="N41" s="7"/>
    </row>
    <row r="42" spans="1:15" ht="30" x14ac:dyDescent="0.25">
      <c r="A42" s="4" t="s">
        <v>40</v>
      </c>
      <c r="B42" s="17">
        <v>0</v>
      </c>
      <c r="C42" s="7"/>
      <c r="D42" s="7">
        <v>0</v>
      </c>
      <c r="E42" s="7">
        <v>0</v>
      </c>
      <c r="F42" s="7"/>
      <c r="G42" s="7"/>
      <c r="H42" s="7"/>
      <c r="I42" s="7">
        <v>0</v>
      </c>
      <c r="J42" s="7">
        <v>0</v>
      </c>
      <c r="K42" s="7"/>
      <c r="L42" s="7"/>
      <c r="M42" s="17"/>
      <c r="N42" s="7"/>
    </row>
    <row r="43" spans="1:15" ht="15.75" x14ac:dyDescent="0.25">
      <c r="A43" s="4" t="s">
        <v>41</v>
      </c>
      <c r="B43" s="17">
        <v>0</v>
      </c>
      <c r="C43" s="7"/>
      <c r="D43" s="7">
        <v>0</v>
      </c>
      <c r="E43" s="7">
        <v>0</v>
      </c>
      <c r="F43" s="7"/>
      <c r="G43" s="7"/>
      <c r="H43" s="7"/>
      <c r="I43" s="7">
        <v>0</v>
      </c>
      <c r="J43" s="7">
        <v>0</v>
      </c>
      <c r="K43" s="7"/>
      <c r="L43" s="7"/>
      <c r="M43" s="17"/>
      <c r="N43" s="7"/>
    </row>
    <row r="44" spans="1:15" ht="15.75" x14ac:dyDescent="0.25">
      <c r="A44" s="4" t="s">
        <v>42</v>
      </c>
      <c r="B44" s="17">
        <v>0</v>
      </c>
      <c r="C44" s="7"/>
      <c r="D44" s="7">
        <v>303082.48</v>
      </c>
      <c r="E44" s="7">
        <v>318724.18</v>
      </c>
      <c r="F44" s="7">
        <v>176573.41</v>
      </c>
      <c r="G44" s="7"/>
      <c r="H44" s="7">
        <v>489635.45</v>
      </c>
      <c r="I44" s="18">
        <v>275837.40000000002</v>
      </c>
      <c r="J44" s="18">
        <v>3302391.06</v>
      </c>
      <c r="K44" s="18"/>
      <c r="L44" s="18"/>
      <c r="M44" s="17"/>
      <c r="N44" s="7"/>
    </row>
    <row r="45" spans="1:15" ht="30" x14ac:dyDescent="0.25">
      <c r="A45" s="4" t="s">
        <v>43</v>
      </c>
      <c r="B45" s="17">
        <v>0</v>
      </c>
      <c r="C45" s="7"/>
      <c r="D45" s="7">
        <v>0</v>
      </c>
      <c r="E45" s="7">
        <v>0</v>
      </c>
      <c r="F45" s="7"/>
      <c r="G45" s="7"/>
      <c r="H45" s="7"/>
      <c r="I45" s="7">
        <v>0</v>
      </c>
      <c r="J45" s="7">
        <v>0</v>
      </c>
      <c r="K45" s="7"/>
      <c r="L45" s="7"/>
      <c r="M45" s="17"/>
      <c r="N45" s="7"/>
    </row>
    <row r="46" spans="1:15" s="28" customFormat="1" ht="20.100000000000001" customHeight="1" x14ac:dyDescent="0.25">
      <c r="A46" s="30" t="s">
        <v>44</v>
      </c>
      <c r="B46" s="31">
        <v>0</v>
      </c>
      <c r="C46" s="31">
        <f t="shared" ref="C46:L46" si="4">SUM(C47:C52)</f>
        <v>0</v>
      </c>
      <c r="D46" s="31">
        <v>0</v>
      </c>
      <c r="E46" s="31">
        <v>0</v>
      </c>
      <c r="F46" s="31">
        <f t="shared" si="4"/>
        <v>0</v>
      </c>
      <c r="G46" s="31">
        <f t="shared" si="4"/>
        <v>0</v>
      </c>
      <c r="H46" s="31">
        <f t="shared" si="4"/>
        <v>0</v>
      </c>
      <c r="I46" s="31">
        <v>0</v>
      </c>
      <c r="J46" s="31">
        <v>0</v>
      </c>
      <c r="K46" s="31">
        <f t="shared" si="4"/>
        <v>0</v>
      </c>
      <c r="L46" s="31">
        <f t="shared" si="4"/>
        <v>0</v>
      </c>
      <c r="M46" s="31"/>
      <c r="N46" s="31"/>
      <c r="O46" s="32"/>
    </row>
    <row r="47" spans="1:15" ht="15.75" x14ac:dyDescent="0.25">
      <c r="A47" s="4" t="s">
        <v>45</v>
      </c>
      <c r="B47" s="17">
        <v>0</v>
      </c>
      <c r="C47" s="7"/>
      <c r="D47" s="7">
        <v>0</v>
      </c>
      <c r="E47" s="7">
        <v>0</v>
      </c>
      <c r="F47" s="7"/>
      <c r="G47" s="7"/>
      <c r="H47" s="7"/>
      <c r="I47" s="7">
        <v>0</v>
      </c>
      <c r="J47" s="7">
        <v>0</v>
      </c>
      <c r="K47" s="7"/>
      <c r="L47" s="7"/>
      <c r="M47" s="17"/>
      <c r="N47" s="7"/>
    </row>
    <row r="48" spans="1:15" ht="30" x14ac:dyDescent="0.25">
      <c r="A48" s="4" t="s">
        <v>46</v>
      </c>
      <c r="B48" s="17">
        <v>0</v>
      </c>
      <c r="C48" s="7"/>
      <c r="D48" s="7">
        <v>0</v>
      </c>
      <c r="E48" s="7">
        <v>0</v>
      </c>
      <c r="F48" s="7"/>
      <c r="G48" s="7"/>
      <c r="H48" s="7"/>
      <c r="I48" s="7">
        <v>0</v>
      </c>
      <c r="J48" s="7">
        <v>0</v>
      </c>
      <c r="K48" s="7"/>
      <c r="L48" s="7"/>
      <c r="M48" s="17"/>
      <c r="N48" s="7"/>
    </row>
    <row r="49" spans="1:15" ht="30" x14ac:dyDescent="0.25">
      <c r="A49" s="4" t="s">
        <v>47</v>
      </c>
      <c r="B49" s="17">
        <v>0</v>
      </c>
      <c r="C49" s="7"/>
      <c r="D49" s="7">
        <v>0</v>
      </c>
      <c r="E49" s="7">
        <v>0</v>
      </c>
      <c r="F49" s="7"/>
      <c r="G49" s="7"/>
      <c r="H49" s="7"/>
      <c r="I49" s="7">
        <v>0</v>
      </c>
      <c r="J49" s="7">
        <v>0</v>
      </c>
      <c r="K49" s="7"/>
      <c r="L49" s="7"/>
      <c r="M49" s="17"/>
      <c r="N49" s="7"/>
    </row>
    <row r="50" spans="1:15" ht="30" x14ac:dyDescent="0.25">
      <c r="A50" s="4" t="s">
        <v>48</v>
      </c>
      <c r="B50" s="17">
        <v>0</v>
      </c>
      <c r="C50" s="7"/>
      <c r="D50" s="7">
        <v>0</v>
      </c>
      <c r="E50" s="7">
        <v>0</v>
      </c>
      <c r="F50" s="7"/>
      <c r="G50" s="7"/>
      <c r="H50" s="7"/>
      <c r="I50" s="7">
        <v>0</v>
      </c>
      <c r="J50" s="7">
        <v>0</v>
      </c>
      <c r="K50" s="7"/>
      <c r="L50" s="7"/>
      <c r="M50" s="17"/>
      <c r="N50" s="7"/>
    </row>
    <row r="51" spans="1:15" ht="15.75" x14ac:dyDescent="0.25">
      <c r="A51" s="4" t="s">
        <v>49</v>
      </c>
      <c r="B51" s="17">
        <v>0</v>
      </c>
      <c r="C51" s="7"/>
      <c r="D51" s="7">
        <v>0</v>
      </c>
      <c r="E51" s="7">
        <v>0</v>
      </c>
      <c r="F51" s="7"/>
      <c r="G51" s="7"/>
      <c r="H51" s="7"/>
      <c r="I51" s="7">
        <v>0</v>
      </c>
      <c r="J51" s="7">
        <v>0</v>
      </c>
      <c r="K51" s="7"/>
      <c r="L51" s="7"/>
      <c r="M51" s="17"/>
      <c r="N51" s="7"/>
    </row>
    <row r="52" spans="1:15" ht="30" x14ac:dyDescent="0.25">
      <c r="A52" s="4" t="s">
        <v>50</v>
      </c>
      <c r="B52" s="17">
        <v>0</v>
      </c>
      <c r="C52" s="7"/>
      <c r="D52" s="7">
        <v>0</v>
      </c>
      <c r="E52" s="7">
        <v>0</v>
      </c>
      <c r="F52" s="7"/>
      <c r="G52" s="7"/>
      <c r="H52" s="7"/>
      <c r="I52" s="7">
        <v>0</v>
      </c>
      <c r="J52" s="7">
        <v>0</v>
      </c>
      <c r="K52" s="7"/>
      <c r="L52" s="7"/>
      <c r="M52" s="17"/>
      <c r="N52" s="7"/>
    </row>
    <row r="53" spans="1:15" s="28" customFormat="1" ht="20.100000000000001" customHeight="1" x14ac:dyDescent="0.25">
      <c r="A53" s="30" t="s">
        <v>51</v>
      </c>
      <c r="B53" s="31">
        <v>0</v>
      </c>
      <c r="C53" s="31">
        <f t="shared" ref="C53:L53" si="5">SUM(C54:C62)</f>
        <v>0</v>
      </c>
      <c r="D53" s="31">
        <v>0</v>
      </c>
      <c r="E53" s="31">
        <v>0</v>
      </c>
      <c r="F53" s="31">
        <f t="shared" si="5"/>
        <v>100848.41</v>
      </c>
      <c r="G53" s="31">
        <f t="shared" si="5"/>
        <v>0</v>
      </c>
      <c r="H53" s="31">
        <f t="shared" si="5"/>
        <v>65231.19</v>
      </c>
      <c r="I53" s="31">
        <v>2266333.31</v>
      </c>
      <c r="J53" s="31">
        <v>127204</v>
      </c>
      <c r="K53" s="31">
        <f t="shared" si="5"/>
        <v>267839.27</v>
      </c>
      <c r="L53" s="31">
        <f t="shared" si="5"/>
        <v>0</v>
      </c>
      <c r="M53" s="31">
        <v>2092088.86</v>
      </c>
      <c r="N53" s="31">
        <f>SUM(B53:M53)</f>
        <v>4919545.04</v>
      </c>
      <c r="O53" s="32"/>
    </row>
    <row r="54" spans="1:15" ht="15.75" x14ac:dyDescent="0.25">
      <c r="A54" s="4" t="s">
        <v>52</v>
      </c>
      <c r="B54" s="17">
        <v>0</v>
      </c>
      <c r="C54" s="7"/>
      <c r="D54" s="7">
        <v>0</v>
      </c>
      <c r="E54" s="7">
        <v>0</v>
      </c>
      <c r="F54" s="7"/>
      <c r="G54" s="7"/>
      <c r="H54" s="7">
        <v>65231.19</v>
      </c>
      <c r="I54" s="17">
        <v>0</v>
      </c>
      <c r="J54" s="17">
        <v>0</v>
      </c>
      <c r="K54" s="17">
        <v>267839.27</v>
      </c>
      <c r="L54" s="17"/>
      <c r="M54" s="17">
        <v>7552</v>
      </c>
      <c r="N54" s="7"/>
    </row>
    <row r="55" spans="1:15" ht="30" x14ac:dyDescent="0.25">
      <c r="A55" s="4" t="s">
        <v>53</v>
      </c>
      <c r="B55" s="17">
        <v>0</v>
      </c>
      <c r="C55" s="7"/>
      <c r="D55" s="7">
        <v>0</v>
      </c>
      <c r="E55" s="7">
        <v>0</v>
      </c>
      <c r="F55" s="7"/>
      <c r="G55" s="7"/>
      <c r="H55" s="7"/>
      <c r="I55" s="17">
        <v>0</v>
      </c>
      <c r="J55" s="17">
        <v>0</v>
      </c>
      <c r="K55" s="17"/>
      <c r="L55" s="17"/>
      <c r="M55" s="17"/>
      <c r="N55" s="7"/>
    </row>
    <row r="56" spans="1:15" ht="15.75" x14ac:dyDescent="0.25">
      <c r="A56" s="4" t="s">
        <v>54</v>
      </c>
      <c r="B56" s="17">
        <v>0</v>
      </c>
      <c r="C56" s="7"/>
      <c r="D56" s="7">
        <v>0</v>
      </c>
      <c r="E56" s="7">
        <v>0</v>
      </c>
      <c r="F56" s="7"/>
      <c r="G56" s="7"/>
      <c r="H56" s="7"/>
      <c r="I56" s="17">
        <v>0</v>
      </c>
      <c r="J56" s="17">
        <v>0</v>
      </c>
      <c r="K56" s="17"/>
      <c r="L56" s="17"/>
      <c r="M56" s="17"/>
      <c r="N56" s="7"/>
    </row>
    <row r="57" spans="1:15" ht="15.75" x14ac:dyDescent="0.25">
      <c r="A57" s="4" t="s">
        <v>55</v>
      </c>
      <c r="B57" s="17">
        <v>0</v>
      </c>
      <c r="C57" s="7"/>
      <c r="D57" s="7">
        <v>0</v>
      </c>
      <c r="E57" s="7">
        <v>0</v>
      </c>
      <c r="F57" s="7"/>
      <c r="G57" s="7"/>
      <c r="H57" s="7"/>
      <c r="I57" s="17">
        <v>0</v>
      </c>
      <c r="J57" s="17">
        <v>0</v>
      </c>
      <c r="K57" s="17"/>
      <c r="L57" s="17"/>
      <c r="M57" s="17"/>
      <c r="N57" s="7"/>
    </row>
    <row r="58" spans="1:15" ht="15.75" x14ac:dyDescent="0.25">
      <c r="A58" s="4" t="s">
        <v>56</v>
      </c>
      <c r="B58" s="17">
        <v>0</v>
      </c>
      <c r="C58" s="7"/>
      <c r="D58" s="7">
        <v>0</v>
      </c>
      <c r="E58" s="7">
        <v>0</v>
      </c>
      <c r="F58" s="7">
        <v>100848.41</v>
      </c>
      <c r="G58" s="7"/>
      <c r="H58" s="7"/>
      <c r="I58" s="17">
        <v>1107632.31</v>
      </c>
      <c r="J58" s="17">
        <v>127204</v>
      </c>
      <c r="K58" s="17"/>
      <c r="L58" s="17"/>
      <c r="M58" s="17">
        <v>2084536.86</v>
      </c>
      <c r="N58" s="7"/>
    </row>
    <row r="59" spans="1:15" ht="15.75" x14ac:dyDescent="0.25">
      <c r="A59" s="4" t="s">
        <v>57</v>
      </c>
      <c r="B59" s="17">
        <v>0</v>
      </c>
      <c r="C59" s="7"/>
      <c r="D59" s="7">
        <v>0</v>
      </c>
      <c r="E59" s="7">
        <v>0</v>
      </c>
      <c r="F59" s="7"/>
      <c r="G59" s="7"/>
      <c r="H59" s="7"/>
      <c r="I59" s="17">
        <v>920400</v>
      </c>
      <c r="J59" s="17">
        <v>0</v>
      </c>
      <c r="K59" s="17"/>
      <c r="L59" s="17"/>
      <c r="M59" s="17"/>
      <c r="N59" s="7"/>
    </row>
    <row r="60" spans="1:15" ht="15.75" x14ac:dyDescent="0.25">
      <c r="A60" s="4" t="s">
        <v>58</v>
      </c>
      <c r="B60" s="17">
        <v>0</v>
      </c>
      <c r="C60" s="7"/>
      <c r="D60" s="7">
        <v>0</v>
      </c>
      <c r="E60" s="7">
        <v>0</v>
      </c>
      <c r="F60" s="7"/>
      <c r="G60" s="7"/>
      <c r="H60" s="7"/>
      <c r="I60" s="17">
        <v>0</v>
      </c>
      <c r="J60" s="17">
        <v>0</v>
      </c>
      <c r="K60" s="17"/>
      <c r="L60" s="17"/>
      <c r="M60" s="17"/>
      <c r="N60" s="7"/>
    </row>
    <row r="61" spans="1:15" ht="15.75" x14ac:dyDescent="0.25">
      <c r="A61" s="4" t="s">
        <v>59</v>
      </c>
      <c r="B61" s="17">
        <v>0</v>
      </c>
      <c r="C61" s="7"/>
      <c r="D61" s="7">
        <v>0</v>
      </c>
      <c r="E61" s="7">
        <v>0</v>
      </c>
      <c r="F61" s="7"/>
      <c r="G61" s="7"/>
      <c r="H61" s="7"/>
      <c r="I61" s="17">
        <v>238301</v>
      </c>
      <c r="J61" s="17">
        <v>0</v>
      </c>
      <c r="K61" s="17"/>
      <c r="L61" s="17"/>
      <c r="M61" s="17"/>
      <c r="N61" s="7"/>
    </row>
    <row r="62" spans="1:15" ht="30" x14ac:dyDescent="0.25">
      <c r="A62" s="4" t="s">
        <v>60</v>
      </c>
      <c r="B62" s="17">
        <v>0</v>
      </c>
      <c r="C62" s="7"/>
      <c r="D62" s="7">
        <v>0</v>
      </c>
      <c r="E62" s="7">
        <v>0</v>
      </c>
      <c r="F62" s="7"/>
      <c r="G62" s="7"/>
      <c r="H62" s="7"/>
      <c r="I62" s="17">
        <v>0</v>
      </c>
      <c r="J62" s="17">
        <v>0</v>
      </c>
      <c r="K62" s="17"/>
      <c r="L62" s="17"/>
      <c r="M62" s="17"/>
      <c r="N62" s="7"/>
    </row>
    <row r="63" spans="1:15" s="28" customFormat="1" ht="20.100000000000001" customHeight="1" x14ac:dyDescent="0.25">
      <c r="A63" s="30" t="s">
        <v>61</v>
      </c>
      <c r="B63" s="31">
        <v>0</v>
      </c>
      <c r="C63" s="31">
        <f t="shared" ref="C63:L63" si="6">SUM(C64:C67)</f>
        <v>0</v>
      </c>
      <c r="D63" s="31">
        <v>10549757.619999999</v>
      </c>
      <c r="E63" s="31">
        <v>7477642.7300000004</v>
      </c>
      <c r="F63" s="31">
        <f t="shared" si="6"/>
        <v>0</v>
      </c>
      <c r="G63" s="31">
        <f t="shared" si="6"/>
        <v>0</v>
      </c>
      <c r="H63" s="31">
        <f t="shared" si="6"/>
        <v>11930376.449999999</v>
      </c>
      <c r="I63" s="31">
        <v>560946.27</v>
      </c>
      <c r="J63" s="31">
        <v>915127.96</v>
      </c>
      <c r="K63" s="31">
        <f t="shared" si="6"/>
        <v>0</v>
      </c>
      <c r="L63" s="31">
        <f t="shared" si="6"/>
        <v>16567497.039999999</v>
      </c>
      <c r="M63" s="31"/>
      <c r="N63" s="31">
        <f>SUM(B63:M63)</f>
        <v>48001348.07</v>
      </c>
      <c r="O63" s="32"/>
    </row>
    <row r="64" spans="1:15" ht="15.75" x14ac:dyDescent="0.25">
      <c r="A64" s="4" t="s">
        <v>62</v>
      </c>
      <c r="B64" s="17">
        <v>0</v>
      </c>
      <c r="C64" s="7"/>
      <c r="D64" s="7">
        <v>10549757.619999999</v>
      </c>
      <c r="E64" s="7">
        <v>7477642.7300000004</v>
      </c>
      <c r="F64" s="7"/>
      <c r="G64" s="7"/>
      <c r="H64" s="7">
        <v>11930376.449999999</v>
      </c>
      <c r="I64" s="7">
        <v>0</v>
      </c>
      <c r="J64" s="7">
        <v>0</v>
      </c>
      <c r="K64" s="7"/>
      <c r="L64" s="7">
        <v>16567497.039999999</v>
      </c>
      <c r="M64" s="17"/>
      <c r="N64" s="7"/>
    </row>
    <row r="65" spans="1:15" ht="15.75" x14ac:dyDescent="0.25">
      <c r="A65" s="4" t="s">
        <v>63</v>
      </c>
      <c r="B65" s="17">
        <v>0</v>
      </c>
      <c r="C65" s="7"/>
      <c r="D65" s="7">
        <v>0</v>
      </c>
      <c r="E65" s="7">
        <v>0</v>
      </c>
      <c r="F65" s="7"/>
      <c r="G65" s="7"/>
      <c r="H65" s="7"/>
      <c r="I65" s="17">
        <v>560946.27</v>
      </c>
      <c r="J65" s="17">
        <v>915127.96</v>
      </c>
      <c r="K65" s="17"/>
      <c r="L65" s="17"/>
      <c r="M65" s="17"/>
      <c r="N65" s="7"/>
    </row>
    <row r="66" spans="1:15" ht="15.75" x14ac:dyDescent="0.25">
      <c r="A66" s="4" t="s">
        <v>64</v>
      </c>
      <c r="B66" s="17">
        <v>0</v>
      </c>
      <c r="C66" s="7"/>
      <c r="D66" s="7">
        <v>0</v>
      </c>
      <c r="E66" s="7">
        <v>0</v>
      </c>
      <c r="F66" s="7"/>
      <c r="G66" s="7"/>
      <c r="H66" s="7"/>
      <c r="I66" s="7">
        <v>0</v>
      </c>
      <c r="J66" s="7">
        <v>0</v>
      </c>
      <c r="K66" s="7"/>
      <c r="L66" s="7"/>
      <c r="M66" s="17"/>
      <c r="N66" s="7"/>
    </row>
    <row r="67" spans="1:15" ht="30" x14ac:dyDescent="0.25">
      <c r="A67" s="4" t="s">
        <v>65</v>
      </c>
      <c r="B67" s="17">
        <v>0</v>
      </c>
      <c r="C67" s="7"/>
      <c r="D67" s="7">
        <v>0</v>
      </c>
      <c r="E67" s="7">
        <v>0</v>
      </c>
      <c r="F67" s="7"/>
      <c r="G67" s="7"/>
      <c r="H67" s="7"/>
      <c r="I67" s="7">
        <v>0</v>
      </c>
      <c r="J67" s="7">
        <v>0</v>
      </c>
      <c r="K67" s="7"/>
      <c r="L67" s="7"/>
      <c r="M67" s="17"/>
      <c r="N67" s="7"/>
    </row>
    <row r="68" spans="1:15" s="28" customFormat="1" ht="20.100000000000001" customHeight="1" x14ac:dyDescent="0.25">
      <c r="A68" s="30" t="s">
        <v>66</v>
      </c>
      <c r="B68" s="31">
        <v>0</v>
      </c>
      <c r="C68" s="31">
        <f t="shared" ref="C68:L68" si="7">SUM(C69:C70)</f>
        <v>0</v>
      </c>
      <c r="D68" s="31">
        <v>0</v>
      </c>
      <c r="E68" s="31">
        <v>0</v>
      </c>
      <c r="F68" s="31">
        <f t="shared" si="7"/>
        <v>0</v>
      </c>
      <c r="G68" s="31">
        <f t="shared" si="7"/>
        <v>0</v>
      </c>
      <c r="H68" s="31">
        <f t="shared" si="7"/>
        <v>0</v>
      </c>
      <c r="I68" s="31">
        <v>0</v>
      </c>
      <c r="J68" s="31">
        <v>0</v>
      </c>
      <c r="K68" s="31">
        <f t="shared" si="7"/>
        <v>0</v>
      </c>
      <c r="L68" s="31">
        <f t="shared" si="7"/>
        <v>0</v>
      </c>
      <c r="M68" s="31"/>
      <c r="N68" s="31">
        <f>SUM(B68:L68)</f>
        <v>0</v>
      </c>
      <c r="O68" s="32"/>
    </row>
    <row r="69" spans="1:15" ht="15.75" x14ac:dyDescent="0.25">
      <c r="A69" s="4" t="s">
        <v>67</v>
      </c>
      <c r="B69" s="17">
        <v>0</v>
      </c>
      <c r="C69" s="7"/>
      <c r="D69" s="7">
        <v>0</v>
      </c>
      <c r="E69" s="7">
        <v>0</v>
      </c>
      <c r="F69" s="7"/>
      <c r="G69" s="7"/>
      <c r="H69" s="7"/>
      <c r="I69" s="7">
        <v>0</v>
      </c>
      <c r="J69" s="7">
        <v>0</v>
      </c>
      <c r="K69" s="7"/>
      <c r="L69" s="7"/>
      <c r="M69" s="17"/>
      <c r="N69" s="7"/>
    </row>
    <row r="70" spans="1:15" ht="30" x14ac:dyDescent="0.25">
      <c r="A70" s="4" t="s">
        <v>68</v>
      </c>
      <c r="B70" s="17">
        <v>0</v>
      </c>
      <c r="C70" s="7"/>
      <c r="D70" s="7">
        <v>0</v>
      </c>
      <c r="E70" s="7">
        <v>0</v>
      </c>
      <c r="F70" s="7"/>
      <c r="G70" s="7"/>
      <c r="H70" s="7"/>
      <c r="I70" s="7">
        <v>0</v>
      </c>
      <c r="J70" s="7">
        <v>0</v>
      </c>
      <c r="K70" s="7"/>
      <c r="L70" s="7"/>
      <c r="M70" s="17"/>
      <c r="N70" s="7"/>
    </row>
    <row r="71" spans="1:15" s="28" customFormat="1" ht="20.100000000000001" customHeight="1" x14ac:dyDescent="0.25">
      <c r="A71" s="30" t="s">
        <v>69</v>
      </c>
      <c r="B71" s="31">
        <v>0</v>
      </c>
      <c r="C71" s="31">
        <f t="shared" ref="C71:L71" si="8">SUM(C72:C74)</f>
        <v>0</v>
      </c>
      <c r="D71" s="31">
        <v>0</v>
      </c>
      <c r="E71" s="31">
        <v>0</v>
      </c>
      <c r="F71" s="31">
        <f t="shared" si="8"/>
        <v>0</v>
      </c>
      <c r="G71" s="31">
        <f t="shared" si="8"/>
        <v>0</v>
      </c>
      <c r="H71" s="31">
        <f t="shared" si="8"/>
        <v>0</v>
      </c>
      <c r="I71" s="31">
        <v>0</v>
      </c>
      <c r="J71" s="31">
        <v>0</v>
      </c>
      <c r="K71" s="31">
        <f t="shared" si="8"/>
        <v>0</v>
      </c>
      <c r="L71" s="31">
        <f t="shared" si="8"/>
        <v>0</v>
      </c>
      <c r="M71" s="31"/>
      <c r="N71" s="31">
        <f>SUM(B71:L71)</f>
        <v>0</v>
      </c>
      <c r="O71" s="32"/>
    </row>
    <row r="72" spans="1:15" ht="15.75" x14ac:dyDescent="0.25">
      <c r="A72" s="4" t="s">
        <v>70</v>
      </c>
      <c r="B72" s="17">
        <v>0</v>
      </c>
      <c r="C72" s="7"/>
      <c r="D72" s="7">
        <v>0</v>
      </c>
      <c r="E72" s="7">
        <v>0</v>
      </c>
      <c r="F72" s="7"/>
      <c r="G72" s="7"/>
      <c r="H72" s="7"/>
      <c r="I72" s="7">
        <v>0</v>
      </c>
      <c r="J72" s="7">
        <v>0</v>
      </c>
      <c r="K72" s="7"/>
      <c r="L72" s="7"/>
      <c r="M72" s="17"/>
      <c r="N72" s="7"/>
    </row>
    <row r="73" spans="1:15" ht="15.75" x14ac:dyDescent="0.25">
      <c r="A73" s="4" t="s">
        <v>71</v>
      </c>
      <c r="B73" s="17">
        <v>0</v>
      </c>
      <c r="C73" s="7"/>
      <c r="D73" s="7">
        <v>0</v>
      </c>
      <c r="E73" s="7">
        <v>0</v>
      </c>
      <c r="F73" s="7"/>
      <c r="G73" s="7"/>
      <c r="H73" s="7"/>
      <c r="I73" s="7">
        <v>0</v>
      </c>
      <c r="J73" s="7">
        <v>0</v>
      </c>
      <c r="K73" s="7"/>
      <c r="L73" s="7"/>
      <c r="M73" s="17"/>
      <c r="N73" s="7"/>
    </row>
    <row r="74" spans="1:15" ht="30" x14ac:dyDescent="0.25">
      <c r="A74" s="4" t="s">
        <v>72</v>
      </c>
      <c r="B74" s="17">
        <v>0</v>
      </c>
      <c r="C74" s="7"/>
      <c r="D74" s="7">
        <v>0</v>
      </c>
      <c r="E74" s="7">
        <v>0</v>
      </c>
      <c r="F74" s="7"/>
      <c r="G74" s="7"/>
      <c r="H74" s="7"/>
      <c r="I74" s="7">
        <v>0</v>
      </c>
      <c r="J74" s="7">
        <v>0</v>
      </c>
      <c r="K74" s="7"/>
      <c r="L74" s="7"/>
      <c r="M74" s="17"/>
      <c r="N74" s="7"/>
    </row>
    <row r="75" spans="1:15" s="28" customFormat="1" ht="20.100000000000001" customHeight="1" x14ac:dyDescent="0.25">
      <c r="A75" s="30" t="s">
        <v>73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2"/>
    </row>
    <row r="76" spans="1:15" s="28" customFormat="1" ht="20.100000000000001" customHeight="1" x14ac:dyDescent="0.25">
      <c r="A76" s="30" t="s">
        <v>74</v>
      </c>
      <c r="B76" s="31">
        <v>0</v>
      </c>
      <c r="C76" s="31">
        <f t="shared" ref="C76:L76" si="9">SUM(C77:C78)</f>
        <v>0</v>
      </c>
      <c r="D76" s="31">
        <v>0</v>
      </c>
      <c r="E76" s="31">
        <v>0</v>
      </c>
      <c r="F76" s="31">
        <f t="shared" si="9"/>
        <v>0</v>
      </c>
      <c r="G76" s="31">
        <f t="shared" si="9"/>
        <v>0</v>
      </c>
      <c r="H76" s="31">
        <f t="shared" si="9"/>
        <v>0</v>
      </c>
      <c r="I76" s="31">
        <v>0</v>
      </c>
      <c r="J76" s="31">
        <v>0</v>
      </c>
      <c r="K76" s="31">
        <f t="shared" si="9"/>
        <v>0</v>
      </c>
      <c r="L76" s="31">
        <f t="shared" si="9"/>
        <v>0</v>
      </c>
      <c r="M76" s="31"/>
      <c r="N76" s="31">
        <f>SUM(B76:L76)</f>
        <v>0</v>
      </c>
      <c r="O76" s="32"/>
    </row>
    <row r="77" spans="1:15" ht="15.75" x14ac:dyDescent="0.25">
      <c r="A77" s="4" t="s">
        <v>75</v>
      </c>
      <c r="B77" s="17">
        <v>0</v>
      </c>
      <c r="C77" s="7"/>
      <c r="D77" s="7">
        <v>0</v>
      </c>
      <c r="E77" s="7">
        <v>0</v>
      </c>
      <c r="F77" s="7"/>
      <c r="G77" s="7"/>
      <c r="H77" s="7"/>
      <c r="I77" s="7">
        <v>0</v>
      </c>
      <c r="J77" s="7">
        <v>0</v>
      </c>
      <c r="K77" s="7"/>
      <c r="L77" s="7"/>
      <c r="M77" s="17"/>
      <c r="N77" s="7"/>
    </row>
    <row r="78" spans="1:15" ht="15.75" x14ac:dyDescent="0.25">
      <c r="A78" s="4" t="s">
        <v>76</v>
      </c>
      <c r="B78" s="17">
        <v>0</v>
      </c>
      <c r="C78" s="7"/>
      <c r="D78" s="7">
        <v>0</v>
      </c>
      <c r="E78" s="7">
        <v>0</v>
      </c>
      <c r="F78" s="7"/>
      <c r="G78" s="7"/>
      <c r="H78" s="7"/>
      <c r="I78" s="7">
        <v>0</v>
      </c>
      <c r="J78" s="7">
        <v>0</v>
      </c>
      <c r="K78" s="7"/>
      <c r="L78" s="7"/>
      <c r="M78" s="17"/>
      <c r="N78" s="7"/>
    </row>
    <row r="79" spans="1:15" s="28" customFormat="1" ht="20.100000000000001" customHeight="1" x14ac:dyDescent="0.25">
      <c r="A79" s="30" t="s">
        <v>77</v>
      </c>
      <c r="B79" s="31">
        <v>0</v>
      </c>
      <c r="C79" s="31">
        <f t="shared" ref="C79:L79" si="10">SUM(C80:C81)</f>
        <v>0</v>
      </c>
      <c r="D79" s="31">
        <v>0</v>
      </c>
      <c r="E79" s="31">
        <v>0</v>
      </c>
      <c r="F79" s="31">
        <f t="shared" si="10"/>
        <v>0</v>
      </c>
      <c r="G79" s="31">
        <f t="shared" si="10"/>
        <v>0</v>
      </c>
      <c r="H79" s="31">
        <f t="shared" si="10"/>
        <v>0</v>
      </c>
      <c r="I79" s="31">
        <v>0</v>
      </c>
      <c r="J79" s="31">
        <v>0</v>
      </c>
      <c r="K79" s="31">
        <f t="shared" si="10"/>
        <v>0</v>
      </c>
      <c r="L79" s="31">
        <f t="shared" si="10"/>
        <v>0</v>
      </c>
      <c r="M79" s="31"/>
      <c r="N79" s="31">
        <f>SUM(B79:L79)</f>
        <v>0</v>
      </c>
      <c r="O79" s="32"/>
    </row>
    <row r="80" spans="1:15" ht="15.75" x14ac:dyDescent="0.25">
      <c r="A80" s="4" t="s">
        <v>78</v>
      </c>
      <c r="B80" s="17">
        <v>0</v>
      </c>
      <c r="C80" s="7"/>
      <c r="D80" s="7">
        <v>0</v>
      </c>
      <c r="E80" s="7">
        <v>0</v>
      </c>
      <c r="F80" s="7"/>
      <c r="G80" s="7"/>
      <c r="H80" s="7"/>
      <c r="I80" s="7">
        <v>0</v>
      </c>
      <c r="J80" s="7">
        <v>0</v>
      </c>
      <c r="K80" s="7"/>
      <c r="L80" s="7"/>
      <c r="M80" s="17"/>
      <c r="N80" s="7"/>
    </row>
    <row r="81" spans="1:15" ht="15.75" x14ac:dyDescent="0.25">
      <c r="A81" s="4" t="s">
        <v>79</v>
      </c>
      <c r="B81" s="17">
        <v>0</v>
      </c>
      <c r="C81" s="7"/>
      <c r="D81" s="7">
        <v>0</v>
      </c>
      <c r="E81" s="7">
        <v>0</v>
      </c>
      <c r="F81" s="7"/>
      <c r="G81" s="7"/>
      <c r="H81" s="7"/>
      <c r="I81" s="7">
        <v>0</v>
      </c>
      <c r="J81" s="7">
        <v>0</v>
      </c>
      <c r="K81" s="7"/>
      <c r="L81" s="7"/>
      <c r="M81" s="17"/>
      <c r="N81" s="7"/>
    </row>
    <row r="82" spans="1:15" s="28" customFormat="1" ht="20.100000000000001" customHeight="1" x14ac:dyDescent="0.25">
      <c r="A82" s="30" t="s">
        <v>80</v>
      </c>
      <c r="B82" s="31">
        <v>0</v>
      </c>
      <c r="C82" s="31">
        <f t="shared" ref="C82:L82" si="11">SUM(C83)</f>
        <v>0</v>
      </c>
      <c r="D82" s="31">
        <v>0</v>
      </c>
      <c r="E82" s="31">
        <v>0</v>
      </c>
      <c r="F82" s="31">
        <f t="shared" si="11"/>
        <v>0</v>
      </c>
      <c r="G82" s="31">
        <f t="shared" si="11"/>
        <v>0</v>
      </c>
      <c r="H82" s="31">
        <f t="shared" si="11"/>
        <v>0</v>
      </c>
      <c r="I82" s="31">
        <v>0</v>
      </c>
      <c r="J82" s="31">
        <v>0</v>
      </c>
      <c r="K82" s="31">
        <f t="shared" si="11"/>
        <v>0</v>
      </c>
      <c r="L82" s="31">
        <f t="shared" si="11"/>
        <v>0</v>
      </c>
      <c r="M82" s="31"/>
      <c r="N82" s="31">
        <f>SUM(B82:L82)</f>
        <v>0</v>
      </c>
      <c r="O82" s="32"/>
    </row>
    <row r="83" spans="1:15" ht="15.75" x14ac:dyDescent="0.25">
      <c r="A83" s="4" t="s">
        <v>81</v>
      </c>
      <c r="B83" s="17">
        <v>0</v>
      </c>
      <c r="C83" s="7"/>
      <c r="D83" s="7">
        <v>0</v>
      </c>
      <c r="E83" s="7">
        <v>0</v>
      </c>
      <c r="F83" s="7"/>
      <c r="G83" s="7"/>
      <c r="H83" s="7"/>
      <c r="I83" s="7">
        <v>0</v>
      </c>
      <c r="J83" s="7">
        <v>0</v>
      </c>
      <c r="K83" s="7"/>
      <c r="L83" s="7"/>
      <c r="M83" s="17"/>
      <c r="N83" s="7"/>
    </row>
    <row r="84" spans="1:15" x14ac:dyDescent="0.25">
      <c r="A84" s="10" t="s">
        <v>84</v>
      </c>
      <c r="B84" s="24">
        <f>+B11+B17+B27</f>
        <v>6772989.3100000005</v>
      </c>
      <c r="C84" s="24">
        <f t="shared" ref="B84:C84" si="12">+C11+C17+C27</f>
        <v>10032303.52</v>
      </c>
      <c r="D84" s="24">
        <f>+D11+D17+D27+D37+D63</f>
        <v>30001986.509999998</v>
      </c>
      <c r="E84" s="24">
        <f>+E11+E17+E27+E37+E63</f>
        <v>21243789.690000001</v>
      </c>
      <c r="F84" s="24">
        <f>+F11+F17+F27+F37+F53</f>
        <v>11665823.049999999</v>
      </c>
      <c r="G84" s="21">
        <f>+G11+G17+G27</f>
        <v>10895602.1</v>
      </c>
      <c r="H84" s="21">
        <f>+H11+H17+H27+H37+H53+H63</f>
        <v>25791206.119999997</v>
      </c>
      <c r="I84" s="21">
        <f>+I11+I17+I27+I37+I53+I63</f>
        <v>17603288.630000003</v>
      </c>
      <c r="J84" s="21">
        <f>+J11+J17+J27+J37+J53+J63</f>
        <v>15184960.190000001</v>
      </c>
      <c r="K84" s="21">
        <f>+K11+K17+K27+K37+K53+K63</f>
        <v>17127035.359999999</v>
      </c>
      <c r="L84" s="21">
        <f>+L11+L17+L27+L37+L53+L63</f>
        <v>45417484.340000004</v>
      </c>
      <c r="M84" s="21">
        <f>+M11+M17+M27+M53</f>
        <v>34222134.170000002</v>
      </c>
      <c r="N84" s="24">
        <f>+N11+N17+N27+N37+N63+N53</f>
        <v>245958602.98999995</v>
      </c>
    </row>
    <row r="85" spans="1:15" x14ac:dyDescent="0.25">
      <c r="A85" s="9" t="s">
        <v>83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6">
        <f>+N9-N84</f>
        <v>221295880.68000001</v>
      </c>
    </row>
    <row r="86" spans="1:15" ht="15.75" customHeight="1" x14ac:dyDescent="0.2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5" ht="15.75" customHeight="1" x14ac:dyDescent="0.25"/>
    <row r="88" spans="1:15" ht="15.75" customHeight="1" x14ac:dyDescent="0.25"/>
    <row r="89" spans="1:15" ht="15.75" customHeight="1" x14ac:dyDescent="0.25"/>
    <row r="90" spans="1:15" ht="15.75" customHeight="1" x14ac:dyDescent="0.25"/>
    <row r="91" spans="1:15" ht="15.75" customHeight="1" x14ac:dyDescent="0.25"/>
    <row r="92" spans="1:15" ht="15.75" customHeight="1" x14ac:dyDescent="0.25">
      <c r="M92" s="42"/>
    </row>
    <row r="93" spans="1:15" x14ac:dyDescent="0.25">
      <c r="E93" s="5"/>
    </row>
    <row r="94" spans="1:15" x14ac:dyDescent="0.25">
      <c r="E94" s="5"/>
    </row>
    <row r="95" spans="1:15" x14ac:dyDescent="0.25">
      <c r="E95" s="5"/>
    </row>
    <row r="96" spans="1:15" ht="21" x14ac:dyDescent="0.35">
      <c r="A96" s="19" t="s">
        <v>93</v>
      </c>
      <c r="B96" s="19"/>
      <c r="C96" s="5"/>
      <c r="D96" s="19"/>
      <c r="E96" s="19" t="s">
        <v>103</v>
      </c>
      <c r="F96" s="15"/>
      <c r="G96" s="15"/>
      <c r="H96" s="15"/>
      <c r="I96" s="15"/>
      <c r="J96" s="19" t="s">
        <v>99</v>
      </c>
      <c r="K96" s="15"/>
      <c r="L96" s="28"/>
      <c r="M96" s="28"/>
      <c r="N96" s="28"/>
    </row>
    <row r="97" spans="1:14" ht="21" x14ac:dyDescent="0.35">
      <c r="A97" s="19"/>
      <c r="B97" s="19"/>
      <c r="C97" s="5"/>
      <c r="D97" s="19"/>
      <c r="E97" s="5"/>
      <c r="F97" s="5"/>
      <c r="G97" s="5"/>
      <c r="H97" s="5"/>
      <c r="I97" s="5"/>
      <c r="J97" s="19"/>
      <c r="K97" s="5"/>
      <c r="L97" s="5"/>
      <c r="M97" s="5"/>
      <c r="N97" s="5"/>
    </row>
    <row r="98" spans="1:14" ht="21" x14ac:dyDescent="0.35">
      <c r="A98" s="19"/>
      <c r="B98" s="19"/>
      <c r="C98" s="5"/>
      <c r="D98" s="19"/>
      <c r="E98" s="15"/>
      <c r="F98" s="15"/>
      <c r="G98" s="15"/>
      <c r="H98" s="15"/>
      <c r="I98" s="15"/>
      <c r="J98" s="19"/>
      <c r="K98" s="15"/>
      <c r="L98" s="28"/>
      <c r="M98" s="28"/>
      <c r="N98" s="28"/>
    </row>
    <row r="99" spans="1:14" ht="21" x14ac:dyDescent="0.35">
      <c r="A99" s="20" t="s">
        <v>90</v>
      </c>
      <c r="B99" s="20"/>
      <c r="C99" s="5"/>
      <c r="D99" s="20"/>
      <c r="E99" s="20" t="s">
        <v>104</v>
      </c>
      <c r="F99" s="27"/>
      <c r="G99" s="27"/>
      <c r="H99" s="27"/>
      <c r="I99" s="27"/>
      <c r="J99" s="20" t="s">
        <v>89</v>
      </c>
      <c r="K99" s="27"/>
      <c r="L99" s="29"/>
      <c r="M99" s="29"/>
      <c r="N99" s="29"/>
    </row>
    <row r="100" spans="1:14" ht="21" x14ac:dyDescent="0.35">
      <c r="A100" s="19" t="s">
        <v>88</v>
      </c>
      <c r="B100" s="19"/>
      <c r="C100" s="5"/>
      <c r="D100" s="19"/>
      <c r="E100" s="19" t="s">
        <v>105</v>
      </c>
      <c r="F100" s="15"/>
      <c r="G100" s="15"/>
      <c r="H100" s="15"/>
      <c r="I100" s="15"/>
      <c r="J100" s="19" t="s">
        <v>101</v>
      </c>
      <c r="K100" s="15"/>
      <c r="L100" s="28"/>
      <c r="M100" s="28"/>
      <c r="N100" s="28"/>
    </row>
    <row r="101" spans="1:14" ht="21" x14ac:dyDescent="0.35">
      <c r="A101" s="19"/>
      <c r="B101" s="19"/>
      <c r="C101" s="5"/>
      <c r="D101" s="19"/>
      <c r="E101" s="15"/>
      <c r="F101" s="15"/>
      <c r="G101" s="15"/>
      <c r="H101" s="15"/>
      <c r="I101" s="15"/>
      <c r="J101" s="19"/>
      <c r="K101" s="15"/>
      <c r="L101" s="15"/>
      <c r="M101" s="15"/>
      <c r="N101" s="15"/>
    </row>
    <row r="102" spans="1:14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6" spans="1:14" x14ac:dyDescent="0.25">
      <c r="C106" t="s">
        <v>91</v>
      </c>
    </row>
  </sheetData>
  <mergeCells count="7">
    <mergeCell ref="A6:A8"/>
    <mergeCell ref="B6:N6"/>
    <mergeCell ref="A1:N1"/>
    <mergeCell ref="A2:N2"/>
    <mergeCell ref="A3:N3"/>
    <mergeCell ref="A4:N4"/>
    <mergeCell ref="A5:N5"/>
  </mergeCells>
  <printOptions horizontalCentered="1"/>
  <pageMargins left="0.74803149606299202" right="0.74803149606299202" top="0.48" bottom="0.27" header="0.31496062992126" footer="0.31496062992126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2023-01-10T19:51:24Z</cp:lastPrinted>
  <dcterms:created xsi:type="dcterms:W3CDTF">2022-02-09T20:06:33Z</dcterms:created>
  <dcterms:modified xsi:type="dcterms:W3CDTF">2023-01-10T19:55:30Z</dcterms:modified>
</cp:coreProperties>
</file>